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562c35a0183a6de7/Desktop/"/>
    </mc:Choice>
  </mc:AlternateContent>
  <xr:revisionPtr revIDLastSave="3" documentId="8_{31B0CF64-DF36-47C2-AF41-AFD3E36A78E9}" xr6:coauthVersionLast="47" xr6:coauthVersionMax="47" xr10:uidLastSave="{E1B4EAC2-ECB5-4106-9B5E-D8C6FD550F96}"/>
  <bookViews>
    <workbookView xWindow="-108" yWindow="-108" windowWidth="23256" windowHeight="12456" xr2:uid="{6E335268-D710-4A5E-B33E-DBCC3AA364E6}"/>
  </bookViews>
  <sheets>
    <sheet name="Adjusted Csg Burst (Corrosion)" sheetId="1" r:id="rId1"/>
    <sheet name="Csg Data"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0">#REF!</definedName>
    <definedName name="\1">#REF!</definedName>
    <definedName name="\A">#REF!</definedName>
    <definedName name="\C">#REF!</definedName>
    <definedName name="\D">#REF!</definedName>
    <definedName name="\I">#REF!</definedName>
    <definedName name="\P">#REF!</definedName>
    <definedName name="\S">#REF!</definedName>
    <definedName name="\T">#REF!</definedName>
    <definedName name="_______________add3">'[1]General Input'!$B$12</definedName>
    <definedName name="_______________Col1">#REF!</definedName>
    <definedName name="_______________Col10">#REF!</definedName>
    <definedName name="_______________Col11">#REF!</definedName>
    <definedName name="_______________Col12">#REF!</definedName>
    <definedName name="_______________Col13">#REF!</definedName>
    <definedName name="_______________Col14">#REF!</definedName>
    <definedName name="_______________Col2">#REF!</definedName>
    <definedName name="_______________Col3">#REF!</definedName>
    <definedName name="_______________Col4">#REF!</definedName>
    <definedName name="_______________Col5">#REF!</definedName>
    <definedName name="_______________Col6">#REF!</definedName>
    <definedName name="_______________Col7">#REF!</definedName>
    <definedName name="_______________Col8">#REF!</definedName>
    <definedName name="_______________Col9">#REF!</definedName>
    <definedName name="_______________CSL1">[2]INPUT!$C$23</definedName>
    <definedName name="_______________des20">'[1]Tool Recommendation'!$D$20</definedName>
    <definedName name="_______________des21">'[1]Tool Recommendation'!$D$21</definedName>
    <definedName name="_______________des23">'[1]Tool Recommendation'!$D$23</definedName>
    <definedName name="_______________des26">'[1]Tool Recommendation'!$D$26</definedName>
    <definedName name="_______________des29">'[1]Tool Recommendation'!$D$29</definedName>
    <definedName name="_______________des31">'[1]Tool Recommendation'!$D$31</definedName>
    <definedName name="_______________des33">'[1]Tool Recommendation'!$D$33</definedName>
    <definedName name="_______________des35">'[1]Tool Recommendation'!$D$35</definedName>
    <definedName name="_______________des37">'[1]Tool Recommendation'!$D$37</definedName>
    <definedName name="_______________des38">'[1]Tool Recommendation'!$D$38</definedName>
    <definedName name="_______________des40">'[1]Tool Recommendation'!$D$40</definedName>
    <definedName name="_______________des41">'[3]Tool Recommendation'!#REF!</definedName>
    <definedName name="_______________des42">'[3]Tool Recommendation'!#REF!</definedName>
    <definedName name="_______________des43">'[3]Tool Recommendation'!#REF!</definedName>
    <definedName name="_______________des44">'[3]Tool Recommendation'!#REF!</definedName>
    <definedName name="_______________des45">'[3]Tool Recommendation'!#REF!</definedName>
    <definedName name="_______________des46">'[3]Tool Recommendation'!#REF!</definedName>
    <definedName name="_______________des47">'[3]Tool Recommendation'!#REF!</definedName>
    <definedName name="_______________des48">'[3]Tool Recommendation'!#REF!</definedName>
    <definedName name="_______________des49">'[3]Tool Recommendation'!#REF!</definedName>
    <definedName name="_______________des50">'[3]Tool Recommendation'!#REF!</definedName>
    <definedName name="_______________des51">'[3]Tool Recommendation'!#REF!</definedName>
    <definedName name="_______________des52">'[3]Tool Recommendation'!#REF!</definedName>
    <definedName name="_______________des53">'[3]Tool Recommendation'!#REF!</definedName>
    <definedName name="_______________des54">'[3]Tool Recommendation'!#REF!</definedName>
    <definedName name="_______________des55">'[3]Tool Recommendation'!#REF!</definedName>
    <definedName name="_______________des56">'[3]Tool Recommendation'!#REF!</definedName>
    <definedName name="_______________des57">'[3]Tool Recommendation'!#REF!</definedName>
    <definedName name="_______________des58">'[3]Tool Recommendation'!#REF!</definedName>
    <definedName name="_______________des59">'[3]Tool Recommendation'!#REF!</definedName>
    <definedName name="_______________des60">'[3]Tool Recommendation'!#REF!</definedName>
    <definedName name="_______________des61">'[3]Tool Recommendation'!#REF!</definedName>
    <definedName name="_______________des62">'[3]Tool Recommendation'!#REF!</definedName>
    <definedName name="_______________des63">'[3]Tool Recommendation'!#REF!</definedName>
    <definedName name="_______________des64">'[3]Tool Recommendation'!#REF!</definedName>
    <definedName name="_______________des65">'[3]Tool Recommendation'!#REF!</definedName>
    <definedName name="_______________des66">'[3]Tool Recommendation'!#REF!</definedName>
    <definedName name="_______________des67">'[3]Tool Recommendation'!#REF!</definedName>
    <definedName name="_______________des68">'[3]Tool Recommendation'!#REF!</definedName>
    <definedName name="_______________des69">'[3]Tool Recommendation'!#REF!</definedName>
    <definedName name="_______________des70">'[3]Tool Recommendation'!#REF!</definedName>
    <definedName name="_______________des71">'[3]Tool Recommendation'!#REF!</definedName>
    <definedName name="_______________des72">'[3]Tool Recommendation'!#REF!</definedName>
    <definedName name="_______________des73">'[3]Tool Recommendation'!#REF!</definedName>
    <definedName name="_______________des74">'[3]Tool Recommendation'!#REF!</definedName>
    <definedName name="_______________des75">'[3]Tool Recommendation'!#REF!</definedName>
    <definedName name="_______________des76">'[3]Tool Recommendation'!#REF!</definedName>
    <definedName name="_______________des77">'[3]Tool Recommendation'!#REF!</definedName>
    <definedName name="_______________des78">'[3]Tool Recommendation'!#REF!</definedName>
    <definedName name="_______________des79">'[3]Tool Recommendation'!#REF!</definedName>
    <definedName name="_______________des80">'[3]Tool Recommendation'!#REF!</definedName>
    <definedName name="_______________des81">'[3]Tool Recommendation'!#REF!</definedName>
    <definedName name="_______________des82">'[3]Tool Recommendation'!#REF!</definedName>
    <definedName name="_______________des83">'[3]Tool Recommendation'!#REF!</definedName>
    <definedName name="_______________DWT1">[2]INPUT!$D$35</definedName>
    <definedName name="_______________DWT2">[2]INPUT!$G$35</definedName>
    <definedName name="_______________LHT1">[2]INPUT!$B$33</definedName>
    <definedName name="_______________LHT2">[2]INPUT!$E$33</definedName>
    <definedName name="_______________LWT1">[2]INPUT!$D$33</definedName>
    <definedName name="_______________LWT2">[2]INPUT!$G$33</definedName>
    <definedName name="_______________MHT1">[2]INPUT!$B$32</definedName>
    <definedName name="_______________MHT2">[2]INPUT!$E$32</definedName>
    <definedName name="_______________MWT1">[2]INPUT!$D$32</definedName>
    <definedName name="_______________MWT2">[2]INPUT!$G$32</definedName>
    <definedName name="_______________pt15">'[1]Tool Recommendation'!$C$15</definedName>
    <definedName name="_______________pt16">'[1]Tool Recommendation'!$C$16</definedName>
    <definedName name="_______________pt17">'[1]Tool Recommendation'!$C$17</definedName>
    <definedName name="_______________pt18">'[1]Tool Recommendation'!$C$18</definedName>
    <definedName name="_______________pt20">'[1]Tool Recommendation'!$C$20</definedName>
    <definedName name="_______________pt21">'[1]Tool Recommendation'!$C$21</definedName>
    <definedName name="_______________pt22">'[1]Tool Recommendation'!$C$22</definedName>
    <definedName name="_______________pt23">'[1]Tool Recommendation'!$C$23</definedName>
    <definedName name="_______________pt25">'[1]Tool Recommendation'!$C$25</definedName>
    <definedName name="_______________pt26">'[1]Tool Recommendation'!$C$26</definedName>
    <definedName name="_______________pt28">'[1]Tool Recommendation'!$C$28</definedName>
    <definedName name="_______________pt29">'[1]Tool Recommendation'!$C$29</definedName>
    <definedName name="_______________pt31">'[1]Tool Recommendation'!$C$31</definedName>
    <definedName name="_______________pt32">'[1]Tool Recommendation'!$C$32</definedName>
    <definedName name="_______________pt33">'[1]Tool Recommendation'!$C$33</definedName>
    <definedName name="_______________pt34">'[1]Tool Recommendation'!$C$34</definedName>
    <definedName name="_______________pt35">'[1]Tool Recommendation'!$C$35</definedName>
    <definedName name="_______________pt36">'[1]Tool Recommendation'!$C$36</definedName>
    <definedName name="_______________pt37">'[1]Tool Recommendation'!$C$37</definedName>
    <definedName name="_______________pt38">'[1]Tool Recommendation'!$C$38</definedName>
    <definedName name="_______________pt39">'[1]Tool Recommendation'!$C$39</definedName>
    <definedName name="_______________pt40">'[1]Tool Recommendation'!$C$40</definedName>
    <definedName name="_______________pt41">'[3]Tool Recommendation'!#REF!</definedName>
    <definedName name="_______________pt42">'[3]Tool Recommendation'!#REF!</definedName>
    <definedName name="_______________pt43">'[3]Tool Recommendation'!#REF!</definedName>
    <definedName name="_______________pt44">'[3]Tool Recommendation'!#REF!</definedName>
    <definedName name="_______________pt45">'[3]Tool Recommendation'!#REF!</definedName>
    <definedName name="_______________pt46">'[3]Tool Recommendation'!#REF!</definedName>
    <definedName name="_______________pt47">'[3]Tool Recommendation'!#REF!</definedName>
    <definedName name="_______________pt48">'[3]Tool Recommendation'!#REF!</definedName>
    <definedName name="_______________pt49">'[3]Tool Recommendation'!#REF!</definedName>
    <definedName name="_______________pt50">'[3]Tool Recommendation'!#REF!</definedName>
    <definedName name="_______________pt51">'[3]Tool Recommendation'!#REF!</definedName>
    <definedName name="_______________pt52">'[3]Tool Recommendation'!#REF!</definedName>
    <definedName name="_______________pt53">'[3]Tool Recommendation'!#REF!</definedName>
    <definedName name="_______________pt54">'[3]Tool Recommendation'!#REF!</definedName>
    <definedName name="_______________pt55">'[3]Tool Recommendation'!#REF!</definedName>
    <definedName name="_______________pt56">'[3]Tool Recommendation'!#REF!</definedName>
    <definedName name="_______________pt57">'[3]Tool Recommendation'!#REF!</definedName>
    <definedName name="_______________pt58">'[3]Tool Recommendation'!#REF!</definedName>
    <definedName name="_______________pt59">'[3]Tool Recommendation'!#REF!</definedName>
    <definedName name="_______________pt60">'[3]Tool Recommendation'!#REF!</definedName>
    <definedName name="_______________pt61">'[3]Tool Recommendation'!#REF!</definedName>
    <definedName name="_______________pt62">'[3]Tool Recommendation'!#REF!</definedName>
    <definedName name="_______________pt63">'[3]Tool Recommendation'!#REF!</definedName>
    <definedName name="_______________pt64">'[3]Tool Recommendation'!#REF!</definedName>
    <definedName name="_______________pt65">'[3]Tool Recommendation'!#REF!</definedName>
    <definedName name="_______________pt66">'[3]Tool Recommendation'!#REF!</definedName>
    <definedName name="_______________pt67">'[3]Tool Recommendation'!#REF!</definedName>
    <definedName name="_______________pt68">'[3]Tool Recommendation'!#REF!</definedName>
    <definedName name="_______________pt69">'[3]Tool Recommendation'!#REF!</definedName>
    <definedName name="_______________pt70">'[3]Tool Recommendation'!#REF!</definedName>
    <definedName name="_______________pt71">'[3]Tool Recommendation'!#REF!</definedName>
    <definedName name="_______________pt72">'[3]Tool Recommendation'!#REF!</definedName>
    <definedName name="_______________pt73">'[3]Tool Recommendation'!#REF!</definedName>
    <definedName name="_______________pt74">'[3]Tool Recommendation'!#REF!</definedName>
    <definedName name="_______________pt75">'[3]Tool Recommendation'!#REF!</definedName>
    <definedName name="_______________pt76">'[3]Tool Recommendation'!#REF!</definedName>
    <definedName name="_______________pt77">'[3]Tool Recommendation'!#REF!</definedName>
    <definedName name="_______________pt78">'[3]Tool Recommendation'!#REF!</definedName>
    <definedName name="_______________pt79">'[3]Tool Recommendation'!#REF!</definedName>
    <definedName name="_______________pt80">'[3]Tool Recommendation'!#REF!</definedName>
    <definedName name="_______________pt81">'[3]Tool Recommendation'!#REF!</definedName>
    <definedName name="_______________pt82">'[3]Tool Recommendation'!#REF!</definedName>
    <definedName name="_______________pt83">'[3]Tool Recommendation'!#REF!</definedName>
    <definedName name="_______________qry70">'[3]Tool Recommendation'!#REF!</definedName>
    <definedName name="_______________qry72">'[3]Tool Recommendation'!#REF!</definedName>
    <definedName name="_______________qty41">'[3]Tool Recommendation'!#REF!</definedName>
    <definedName name="_______________qty42">'[3]Tool Recommendation'!#REF!</definedName>
    <definedName name="_______________qty43">'[3]Tool Recommendation'!#REF!</definedName>
    <definedName name="_______________qty44">'[3]Tool Recommendation'!#REF!</definedName>
    <definedName name="_______________qty45">'[3]Tool Recommendation'!#REF!</definedName>
    <definedName name="_______________qty46">'[3]Tool Recommendation'!#REF!</definedName>
    <definedName name="_______________qty47">'[3]Tool Recommendation'!#REF!</definedName>
    <definedName name="_______________qty48">'[3]Tool Recommendation'!#REF!</definedName>
    <definedName name="_______________qty49">'[3]Tool Recommendation'!#REF!</definedName>
    <definedName name="_______________qty50">'[3]Tool Recommendation'!#REF!</definedName>
    <definedName name="_______________qty51">'[3]Tool Recommendation'!#REF!</definedName>
    <definedName name="_______________qty52">'[3]Tool Recommendation'!#REF!</definedName>
    <definedName name="_______________qty53">'[3]Tool Recommendation'!#REF!</definedName>
    <definedName name="_______________qty54">'[3]Tool Recommendation'!#REF!</definedName>
    <definedName name="_______________qty55">'[3]Tool Recommendation'!#REF!</definedName>
    <definedName name="_______________qty56">'[3]Tool Recommendation'!#REF!</definedName>
    <definedName name="_______________qty57">'[3]Tool Recommendation'!#REF!</definedName>
    <definedName name="_______________qty58">'[3]Tool Recommendation'!#REF!</definedName>
    <definedName name="_______________qty59">'[3]Tool Recommendation'!#REF!</definedName>
    <definedName name="_______________qty60">'[3]Tool Recommendation'!#REF!</definedName>
    <definedName name="_______________qty61">'[3]Tool Recommendation'!#REF!</definedName>
    <definedName name="_______________qty62">'[3]Tool Recommendation'!#REF!</definedName>
    <definedName name="_______________qty63">'[3]Tool Recommendation'!#REF!</definedName>
    <definedName name="_______________qty64">'[3]Tool Recommendation'!#REF!</definedName>
    <definedName name="_______________qty65">'[3]Tool Recommendation'!#REF!</definedName>
    <definedName name="_______________qty66">'[3]Tool Recommendation'!#REF!</definedName>
    <definedName name="_______________qty67">'[3]Tool Recommendation'!#REF!</definedName>
    <definedName name="_______________qty68">'[3]Tool Recommendation'!#REF!</definedName>
    <definedName name="_______________qty69">'[3]Tool Recommendation'!#REF!</definedName>
    <definedName name="_______________qty71">'[3]Tool Recommendation'!#REF!</definedName>
    <definedName name="_______________qty73">'[3]Tool Recommendation'!#REF!</definedName>
    <definedName name="_______________qty74">'[3]Tool Recommendation'!#REF!</definedName>
    <definedName name="_______________qty75">'[3]Tool Recommendation'!#REF!</definedName>
    <definedName name="_______________qty76">'[3]Tool Recommendation'!#REF!</definedName>
    <definedName name="_______________qty77">'[3]Tool Recommendation'!#REF!</definedName>
    <definedName name="_______________qty78">'[3]Tool Recommendation'!#REF!</definedName>
    <definedName name="_______________qty79">'[3]Tool Recommendation'!#REF!</definedName>
    <definedName name="_______________qty80">'[3]Tool Recommendation'!#REF!</definedName>
    <definedName name="_______________qty81">'[3]Tool Recommendation'!#REF!</definedName>
    <definedName name="_______________qty82">'[3]Tool Recommendation'!#REF!</definedName>
    <definedName name="_______________qty83">'[3]Tool Recommendation'!#REF!</definedName>
    <definedName name="_______________THT1">[2]INPUT!$B$34</definedName>
    <definedName name="_______________THT2">[2]INPUT!$E$34</definedName>
    <definedName name="_______________TWT1">[2]INPUT!$D$34</definedName>
    <definedName name="_______________TWT2">[2]INPUT!$G$34</definedName>
    <definedName name="_______________XP9">#REF!</definedName>
    <definedName name="______________add3">'[1]General Input'!$B$12</definedName>
    <definedName name="______________Col1">#REF!</definedName>
    <definedName name="______________Col10">#REF!</definedName>
    <definedName name="______________Col11">#REF!</definedName>
    <definedName name="______________Col12">#REF!</definedName>
    <definedName name="______________Col13">#REF!</definedName>
    <definedName name="______________Col14">#REF!</definedName>
    <definedName name="______________Col2">#REF!</definedName>
    <definedName name="______________Col3">#REF!</definedName>
    <definedName name="______________Col4">#REF!</definedName>
    <definedName name="______________Col5">#REF!</definedName>
    <definedName name="______________Col6">#REF!</definedName>
    <definedName name="______________Col7">#REF!</definedName>
    <definedName name="______________Col8">#REF!</definedName>
    <definedName name="______________Col9">#REF!</definedName>
    <definedName name="______________CSL1">[2]INPUT!$C$23</definedName>
    <definedName name="______________des20">'[1]Tool Recommendation'!$D$20</definedName>
    <definedName name="______________des21">'[1]Tool Recommendation'!$D$21</definedName>
    <definedName name="______________des23">'[1]Tool Recommendation'!$D$23</definedName>
    <definedName name="______________des26">'[1]Tool Recommendation'!$D$26</definedName>
    <definedName name="______________des29">'[1]Tool Recommendation'!$D$29</definedName>
    <definedName name="______________des31">'[1]Tool Recommendation'!$D$31</definedName>
    <definedName name="______________des33">'[1]Tool Recommendation'!$D$33</definedName>
    <definedName name="______________des35">'[1]Tool Recommendation'!$D$35</definedName>
    <definedName name="______________des37">'[1]Tool Recommendation'!$D$37</definedName>
    <definedName name="______________des38">'[1]Tool Recommendation'!$D$38</definedName>
    <definedName name="______________des40">'[1]Tool Recommendation'!$D$40</definedName>
    <definedName name="______________des41">'[3]Tool Recommendation'!#REF!</definedName>
    <definedName name="______________des42">'[3]Tool Recommendation'!#REF!</definedName>
    <definedName name="______________des43">'[3]Tool Recommendation'!#REF!</definedName>
    <definedName name="______________des44">'[3]Tool Recommendation'!#REF!</definedName>
    <definedName name="______________des45">'[3]Tool Recommendation'!#REF!</definedName>
    <definedName name="______________des46">'[3]Tool Recommendation'!#REF!</definedName>
    <definedName name="______________des47">'[3]Tool Recommendation'!#REF!</definedName>
    <definedName name="______________des48">'[3]Tool Recommendation'!#REF!</definedName>
    <definedName name="______________des49">'[3]Tool Recommendation'!#REF!</definedName>
    <definedName name="______________des50">'[3]Tool Recommendation'!#REF!</definedName>
    <definedName name="______________des51">'[3]Tool Recommendation'!#REF!</definedName>
    <definedName name="______________des52">'[3]Tool Recommendation'!#REF!</definedName>
    <definedName name="______________des53">'[3]Tool Recommendation'!#REF!</definedName>
    <definedName name="______________des54">'[3]Tool Recommendation'!#REF!</definedName>
    <definedName name="______________des55">'[3]Tool Recommendation'!#REF!</definedName>
    <definedName name="______________des56">'[3]Tool Recommendation'!#REF!</definedName>
    <definedName name="______________des57">'[3]Tool Recommendation'!#REF!</definedName>
    <definedName name="______________des58">'[3]Tool Recommendation'!#REF!</definedName>
    <definedName name="______________des59">'[3]Tool Recommendation'!#REF!</definedName>
    <definedName name="______________des60">'[3]Tool Recommendation'!#REF!</definedName>
    <definedName name="______________des61">'[3]Tool Recommendation'!#REF!</definedName>
    <definedName name="______________des62">'[3]Tool Recommendation'!#REF!</definedName>
    <definedName name="______________des63">'[3]Tool Recommendation'!#REF!</definedName>
    <definedName name="______________des64">'[3]Tool Recommendation'!#REF!</definedName>
    <definedName name="______________des65">'[3]Tool Recommendation'!#REF!</definedName>
    <definedName name="______________des66">'[3]Tool Recommendation'!#REF!</definedName>
    <definedName name="______________des67">'[3]Tool Recommendation'!#REF!</definedName>
    <definedName name="______________des68">'[3]Tool Recommendation'!#REF!</definedName>
    <definedName name="______________des69">'[3]Tool Recommendation'!#REF!</definedName>
    <definedName name="______________des70">'[3]Tool Recommendation'!#REF!</definedName>
    <definedName name="______________des71">'[3]Tool Recommendation'!#REF!</definedName>
    <definedName name="______________des72">'[3]Tool Recommendation'!#REF!</definedName>
    <definedName name="______________des73">'[3]Tool Recommendation'!#REF!</definedName>
    <definedName name="______________des74">'[3]Tool Recommendation'!#REF!</definedName>
    <definedName name="______________des75">'[3]Tool Recommendation'!#REF!</definedName>
    <definedName name="______________des76">'[3]Tool Recommendation'!#REF!</definedName>
    <definedName name="______________des77">'[3]Tool Recommendation'!#REF!</definedName>
    <definedName name="______________des78">'[3]Tool Recommendation'!#REF!</definedName>
    <definedName name="______________des79">'[3]Tool Recommendation'!#REF!</definedName>
    <definedName name="______________des80">'[3]Tool Recommendation'!#REF!</definedName>
    <definedName name="______________des81">'[3]Tool Recommendation'!#REF!</definedName>
    <definedName name="______________des82">'[3]Tool Recommendation'!#REF!</definedName>
    <definedName name="______________des83">'[3]Tool Recommendation'!#REF!</definedName>
    <definedName name="______________DWT1">[2]INPUT!$D$35</definedName>
    <definedName name="______________DWT2">[2]INPUT!$G$35</definedName>
    <definedName name="______________LHT1">[2]INPUT!$B$33</definedName>
    <definedName name="______________LHT2">[2]INPUT!$E$33</definedName>
    <definedName name="______________LWT1">[2]INPUT!$D$33</definedName>
    <definedName name="______________LWT2">[2]INPUT!$G$33</definedName>
    <definedName name="______________MHT1">[2]INPUT!$B$32</definedName>
    <definedName name="______________MHT2">[2]INPUT!$E$32</definedName>
    <definedName name="______________MWT1">[2]INPUT!$D$32</definedName>
    <definedName name="______________MWT2">[2]INPUT!$G$32</definedName>
    <definedName name="______________pt15">'[1]Tool Recommendation'!$C$15</definedName>
    <definedName name="______________pt16">'[1]Tool Recommendation'!$C$16</definedName>
    <definedName name="______________pt17">'[1]Tool Recommendation'!$C$17</definedName>
    <definedName name="______________pt18">'[1]Tool Recommendation'!$C$18</definedName>
    <definedName name="______________pt20">'[1]Tool Recommendation'!$C$20</definedName>
    <definedName name="______________pt21">'[1]Tool Recommendation'!$C$21</definedName>
    <definedName name="______________pt22">'[1]Tool Recommendation'!$C$22</definedName>
    <definedName name="______________pt23">'[1]Tool Recommendation'!$C$23</definedName>
    <definedName name="______________pt25">'[1]Tool Recommendation'!$C$25</definedName>
    <definedName name="______________pt26">'[1]Tool Recommendation'!$C$26</definedName>
    <definedName name="______________pt28">'[1]Tool Recommendation'!$C$28</definedName>
    <definedName name="______________pt29">'[1]Tool Recommendation'!$C$29</definedName>
    <definedName name="______________pt31">'[1]Tool Recommendation'!$C$31</definedName>
    <definedName name="______________pt32">'[1]Tool Recommendation'!$C$32</definedName>
    <definedName name="______________pt33">'[1]Tool Recommendation'!$C$33</definedName>
    <definedName name="______________pt34">'[1]Tool Recommendation'!$C$34</definedName>
    <definedName name="______________pt35">'[1]Tool Recommendation'!$C$35</definedName>
    <definedName name="______________pt36">'[1]Tool Recommendation'!$C$36</definedName>
    <definedName name="______________pt37">'[1]Tool Recommendation'!$C$37</definedName>
    <definedName name="______________pt38">'[1]Tool Recommendation'!$C$38</definedName>
    <definedName name="______________pt39">'[1]Tool Recommendation'!$C$39</definedName>
    <definedName name="______________pt40">'[1]Tool Recommendation'!$C$40</definedName>
    <definedName name="______________pt41">'[3]Tool Recommendation'!#REF!</definedName>
    <definedName name="______________pt42">'[3]Tool Recommendation'!#REF!</definedName>
    <definedName name="______________pt43">'[3]Tool Recommendation'!#REF!</definedName>
    <definedName name="______________pt44">'[3]Tool Recommendation'!#REF!</definedName>
    <definedName name="______________pt45">'[3]Tool Recommendation'!#REF!</definedName>
    <definedName name="______________pt46">'[3]Tool Recommendation'!#REF!</definedName>
    <definedName name="______________pt47">'[3]Tool Recommendation'!#REF!</definedName>
    <definedName name="______________pt48">'[3]Tool Recommendation'!#REF!</definedName>
    <definedName name="______________pt49">'[3]Tool Recommendation'!#REF!</definedName>
    <definedName name="______________pt50">'[3]Tool Recommendation'!#REF!</definedName>
    <definedName name="______________pt51">'[3]Tool Recommendation'!#REF!</definedName>
    <definedName name="______________pt52">'[3]Tool Recommendation'!#REF!</definedName>
    <definedName name="______________pt53">'[3]Tool Recommendation'!#REF!</definedName>
    <definedName name="______________pt54">'[3]Tool Recommendation'!#REF!</definedName>
    <definedName name="______________pt55">'[3]Tool Recommendation'!#REF!</definedName>
    <definedName name="______________pt56">'[3]Tool Recommendation'!#REF!</definedName>
    <definedName name="______________pt57">'[3]Tool Recommendation'!#REF!</definedName>
    <definedName name="______________pt58">'[3]Tool Recommendation'!#REF!</definedName>
    <definedName name="______________pt59">'[3]Tool Recommendation'!#REF!</definedName>
    <definedName name="______________pt60">'[3]Tool Recommendation'!#REF!</definedName>
    <definedName name="______________pt61">'[3]Tool Recommendation'!#REF!</definedName>
    <definedName name="______________pt62">'[3]Tool Recommendation'!#REF!</definedName>
    <definedName name="______________pt63">'[3]Tool Recommendation'!#REF!</definedName>
    <definedName name="______________pt64">'[3]Tool Recommendation'!#REF!</definedName>
    <definedName name="______________pt65">'[3]Tool Recommendation'!#REF!</definedName>
    <definedName name="______________pt66">'[3]Tool Recommendation'!#REF!</definedName>
    <definedName name="______________pt67">'[3]Tool Recommendation'!#REF!</definedName>
    <definedName name="______________pt68">'[3]Tool Recommendation'!#REF!</definedName>
    <definedName name="______________pt69">'[3]Tool Recommendation'!#REF!</definedName>
    <definedName name="______________pt70">'[3]Tool Recommendation'!#REF!</definedName>
    <definedName name="______________pt71">'[3]Tool Recommendation'!#REF!</definedName>
    <definedName name="______________pt72">'[3]Tool Recommendation'!#REF!</definedName>
    <definedName name="______________pt73">'[3]Tool Recommendation'!#REF!</definedName>
    <definedName name="______________pt74">'[3]Tool Recommendation'!#REF!</definedName>
    <definedName name="______________pt75">'[3]Tool Recommendation'!#REF!</definedName>
    <definedName name="______________pt76">'[3]Tool Recommendation'!#REF!</definedName>
    <definedName name="______________pt77">'[3]Tool Recommendation'!#REF!</definedName>
    <definedName name="______________pt78">'[3]Tool Recommendation'!#REF!</definedName>
    <definedName name="______________pt79">'[3]Tool Recommendation'!#REF!</definedName>
    <definedName name="______________pt80">'[3]Tool Recommendation'!#REF!</definedName>
    <definedName name="______________pt81">'[3]Tool Recommendation'!#REF!</definedName>
    <definedName name="______________pt82">'[3]Tool Recommendation'!#REF!</definedName>
    <definedName name="______________pt83">'[3]Tool Recommendation'!#REF!</definedName>
    <definedName name="______________qry70">'[3]Tool Recommendation'!#REF!</definedName>
    <definedName name="______________qry72">'[3]Tool Recommendation'!#REF!</definedName>
    <definedName name="______________qty41">'[3]Tool Recommendation'!#REF!</definedName>
    <definedName name="______________qty42">'[3]Tool Recommendation'!#REF!</definedName>
    <definedName name="______________qty43">'[3]Tool Recommendation'!#REF!</definedName>
    <definedName name="______________qty44">'[3]Tool Recommendation'!#REF!</definedName>
    <definedName name="______________qty45">'[3]Tool Recommendation'!#REF!</definedName>
    <definedName name="______________qty46">'[3]Tool Recommendation'!#REF!</definedName>
    <definedName name="______________qty47">'[3]Tool Recommendation'!#REF!</definedName>
    <definedName name="______________qty48">'[3]Tool Recommendation'!#REF!</definedName>
    <definedName name="______________qty49">'[3]Tool Recommendation'!#REF!</definedName>
    <definedName name="______________qty50">'[3]Tool Recommendation'!#REF!</definedName>
    <definedName name="______________qty51">'[3]Tool Recommendation'!#REF!</definedName>
    <definedName name="______________qty52">'[3]Tool Recommendation'!#REF!</definedName>
    <definedName name="______________qty53">'[3]Tool Recommendation'!#REF!</definedName>
    <definedName name="______________qty54">'[3]Tool Recommendation'!#REF!</definedName>
    <definedName name="______________qty55">'[3]Tool Recommendation'!#REF!</definedName>
    <definedName name="______________qty56">'[3]Tool Recommendation'!#REF!</definedName>
    <definedName name="______________qty57">'[3]Tool Recommendation'!#REF!</definedName>
    <definedName name="______________qty58">'[3]Tool Recommendation'!#REF!</definedName>
    <definedName name="______________qty59">'[3]Tool Recommendation'!#REF!</definedName>
    <definedName name="______________qty60">'[3]Tool Recommendation'!#REF!</definedName>
    <definedName name="______________qty61">'[3]Tool Recommendation'!#REF!</definedName>
    <definedName name="______________qty62">'[3]Tool Recommendation'!#REF!</definedName>
    <definedName name="______________qty63">'[3]Tool Recommendation'!#REF!</definedName>
    <definedName name="______________qty64">'[3]Tool Recommendation'!#REF!</definedName>
    <definedName name="______________qty65">'[3]Tool Recommendation'!#REF!</definedName>
    <definedName name="______________qty66">'[3]Tool Recommendation'!#REF!</definedName>
    <definedName name="______________qty67">'[3]Tool Recommendation'!#REF!</definedName>
    <definedName name="______________qty68">'[3]Tool Recommendation'!#REF!</definedName>
    <definedName name="______________qty69">'[3]Tool Recommendation'!#REF!</definedName>
    <definedName name="______________qty71">'[3]Tool Recommendation'!#REF!</definedName>
    <definedName name="______________qty73">'[3]Tool Recommendation'!#REF!</definedName>
    <definedName name="______________qty74">'[3]Tool Recommendation'!#REF!</definedName>
    <definedName name="______________qty75">'[3]Tool Recommendation'!#REF!</definedName>
    <definedName name="______________qty76">'[3]Tool Recommendation'!#REF!</definedName>
    <definedName name="______________qty77">'[3]Tool Recommendation'!#REF!</definedName>
    <definedName name="______________qty78">'[3]Tool Recommendation'!#REF!</definedName>
    <definedName name="______________qty79">'[3]Tool Recommendation'!#REF!</definedName>
    <definedName name="______________qty80">'[3]Tool Recommendation'!#REF!</definedName>
    <definedName name="______________qty81">'[3]Tool Recommendation'!#REF!</definedName>
    <definedName name="______________qty82">'[3]Tool Recommendation'!#REF!</definedName>
    <definedName name="______________qty83">'[3]Tool Recommendation'!#REF!</definedName>
    <definedName name="______________THT1">[2]INPUT!$B$34</definedName>
    <definedName name="______________THT2">[2]INPUT!$E$34</definedName>
    <definedName name="______________TWT1">[2]INPUT!$D$34</definedName>
    <definedName name="______________TWT2">[2]INPUT!$G$34</definedName>
    <definedName name="______________XP9">#REF!</definedName>
    <definedName name="_____________add3">'[1]General Input'!$B$12</definedName>
    <definedName name="_____________Col1">#REF!</definedName>
    <definedName name="_____________Col10">#REF!</definedName>
    <definedName name="_____________Col11">#REF!</definedName>
    <definedName name="_____________Col12">#REF!</definedName>
    <definedName name="_____________Col13">#REF!</definedName>
    <definedName name="_____________Col14">#REF!</definedName>
    <definedName name="_____________Col2">#REF!</definedName>
    <definedName name="_____________Col3">#REF!</definedName>
    <definedName name="_____________Col4">#REF!</definedName>
    <definedName name="_____________Col5">#REF!</definedName>
    <definedName name="_____________Col6">#REF!</definedName>
    <definedName name="_____________Col7">#REF!</definedName>
    <definedName name="_____________Col8">#REF!</definedName>
    <definedName name="_____________Col9">#REF!</definedName>
    <definedName name="_____________CSL1">[2]INPUT!$C$23</definedName>
    <definedName name="_____________des20">'[1]Tool Recommendation'!$D$20</definedName>
    <definedName name="_____________des21">'[1]Tool Recommendation'!$D$21</definedName>
    <definedName name="_____________des23">'[1]Tool Recommendation'!$D$23</definedName>
    <definedName name="_____________des26">'[1]Tool Recommendation'!$D$26</definedName>
    <definedName name="_____________des29">'[1]Tool Recommendation'!$D$29</definedName>
    <definedName name="_____________des31">'[1]Tool Recommendation'!$D$31</definedName>
    <definedName name="_____________des33">'[1]Tool Recommendation'!$D$33</definedName>
    <definedName name="_____________des35">'[1]Tool Recommendation'!$D$35</definedName>
    <definedName name="_____________des37">'[1]Tool Recommendation'!$D$37</definedName>
    <definedName name="_____________des38">'[1]Tool Recommendation'!$D$38</definedName>
    <definedName name="_____________des40">'[1]Tool Recommendation'!$D$40</definedName>
    <definedName name="_____________des41">'[3]Tool Recommendation'!#REF!</definedName>
    <definedName name="_____________des42">'[3]Tool Recommendation'!#REF!</definedName>
    <definedName name="_____________des43">'[3]Tool Recommendation'!#REF!</definedName>
    <definedName name="_____________des44">'[3]Tool Recommendation'!#REF!</definedName>
    <definedName name="_____________des45">'[3]Tool Recommendation'!#REF!</definedName>
    <definedName name="_____________des46">'[3]Tool Recommendation'!#REF!</definedName>
    <definedName name="_____________des47">'[3]Tool Recommendation'!#REF!</definedName>
    <definedName name="_____________des48">'[3]Tool Recommendation'!#REF!</definedName>
    <definedName name="_____________des49">'[3]Tool Recommendation'!#REF!</definedName>
    <definedName name="_____________des50">'[3]Tool Recommendation'!#REF!</definedName>
    <definedName name="_____________des51">'[3]Tool Recommendation'!#REF!</definedName>
    <definedName name="_____________des52">'[3]Tool Recommendation'!#REF!</definedName>
    <definedName name="_____________des53">'[3]Tool Recommendation'!#REF!</definedName>
    <definedName name="_____________des54">'[3]Tool Recommendation'!#REF!</definedName>
    <definedName name="_____________des55">'[3]Tool Recommendation'!#REF!</definedName>
    <definedName name="_____________des56">'[3]Tool Recommendation'!#REF!</definedName>
    <definedName name="_____________des57">'[3]Tool Recommendation'!#REF!</definedName>
    <definedName name="_____________des58">'[3]Tool Recommendation'!#REF!</definedName>
    <definedName name="_____________des59">'[3]Tool Recommendation'!#REF!</definedName>
    <definedName name="_____________des60">'[3]Tool Recommendation'!#REF!</definedName>
    <definedName name="_____________des61">'[3]Tool Recommendation'!#REF!</definedName>
    <definedName name="_____________des62">'[3]Tool Recommendation'!#REF!</definedName>
    <definedName name="_____________des63">'[3]Tool Recommendation'!#REF!</definedName>
    <definedName name="_____________des64">'[3]Tool Recommendation'!#REF!</definedName>
    <definedName name="_____________des65">'[3]Tool Recommendation'!#REF!</definedName>
    <definedName name="_____________des66">'[3]Tool Recommendation'!#REF!</definedName>
    <definedName name="_____________des67">'[3]Tool Recommendation'!#REF!</definedName>
    <definedName name="_____________des68">'[3]Tool Recommendation'!#REF!</definedName>
    <definedName name="_____________des69">'[3]Tool Recommendation'!#REF!</definedName>
    <definedName name="_____________des70">'[3]Tool Recommendation'!#REF!</definedName>
    <definedName name="_____________des71">'[3]Tool Recommendation'!#REF!</definedName>
    <definedName name="_____________des72">'[3]Tool Recommendation'!#REF!</definedName>
    <definedName name="_____________des73">'[3]Tool Recommendation'!#REF!</definedName>
    <definedName name="_____________des74">'[3]Tool Recommendation'!#REF!</definedName>
    <definedName name="_____________des75">'[3]Tool Recommendation'!#REF!</definedName>
    <definedName name="_____________des76">'[3]Tool Recommendation'!#REF!</definedName>
    <definedName name="_____________des77">'[3]Tool Recommendation'!#REF!</definedName>
    <definedName name="_____________des78">'[3]Tool Recommendation'!#REF!</definedName>
    <definedName name="_____________des79">'[3]Tool Recommendation'!#REF!</definedName>
    <definedName name="_____________des80">'[3]Tool Recommendation'!#REF!</definedName>
    <definedName name="_____________des81">'[3]Tool Recommendation'!#REF!</definedName>
    <definedName name="_____________des82">'[3]Tool Recommendation'!#REF!</definedName>
    <definedName name="_____________des83">'[3]Tool Recommendation'!#REF!</definedName>
    <definedName name="_____________DWT1">[2]INPUT!$D$35</definedName>
    <definedName name="_____________DWT2">[2]INPUT!$G$35</definedName>
    <definedName name="_____________LHT1">[2]INPUT!$B$33</definedName>
    <definedName name="_____________LHT2">[2]INPUT!$E$33</definedName>
    <definedName name="_____________LWT1">[2]INPUT!$D$33</definedName>
    <definedName name="_____________LWT2">[2]INPUT!$G$33</definedName>
    <definedName name="_____________MHT1">[2]INPUT!$B$32</definedName>
    <definedName name="_____________MHT2">[2]INPUT!$E$32</definedName>
    <definedName name="_____________MWT1">[2]INPUT!$D$32</definedName>
    <definedName name="_____________MWT2">[2]INPUT!$G$32</definedName>
    <definedName name="_____________pt15">'[1]Tool Recommendation'!$C$15</definedName>
    <definedName name="_____________pt16">'[1]Tool Recommendation'!$C$16</definedName>
    <definedName name="_____________pt17">'[1]Tool Recommendation'!$C$17</definedName>
    <definedName name="_____________pt18">'[1]Tool Recommendation'!$C$18</definedName>
    <definedName name="_____________pt20">'[1]Tool Recommendation'!$C$20</definedName>
    <definedName name="_____________pt21">'[1]Tool Recommendation'!$C$21</definedName>
    <definedName name="_____________pt22">'[1]Tool Recommendation'!$C$22</definedName>
    <definedName name="_____________pt23">'[1]Tool Recommendation'!$C$23</definedName>
    <definedName name="_____________pt25">'[1]Tool Recommendation'!$C$25</definedName>
    <definedName name="_____________pt26">'[1]Tool Recommendation'!$C$26</definedName>
    <definedName name="_____________pt28">'[1]Tool Recommendation'!$C$28</definedName>
    <definedName name="_____________pt29">'[1]Tool Recommendation'!$C$29</definedName>
    <definedName name="_____________pt31">'[1]Tool Recommendation'!$C$31</definedName>
    <definedName name="_____________pt32">'[1]Tool Recommendation'!$C$32</definedName>
    <definedName name="_____________pt33">'[1]Tool Recommendation'!$C$33</definedName>
    <definedName name="_____________pt34">'[1]Tool Recommendation'!$C$34</definedName>
    <definedName name="_____________pt35">'[1]Tool Recommendation'!$C$35</definedName>
    <definedName name="_____________pt36">'[1]Tool Recommendation'!$C$36</definedName>
    <definedName name="_____________pt37">'[1]Tool Recommendation'!$C$37</definedName>
    <definedName name="_____________pt38">'[1]Tool Recommendation'!$C$38</definedName>
    <definedName name="_____________pt39">'[1]Tool Recommendation'!$C$39</definedName>
    <definedName name="_____________pt40">'[1]Tool Recommendation'!$C$40</definedName>
    <definedName name="_____________pt41">'[3]Tool Recommendation'!#REF!</definedName>
    <definedName name="_____________pt42">'[3]Tool Recommendation'!#REF!</definedName>
    <definedName name="_____________pt43">'[3]Tool Recommendation'!#REF!</definedName>
    <definedName name="_____________pt44">'[3]Tool Recommendation'!#REF!</definedName>
    <definedName name="_____________pt45">'[3]Tool Recommendation'!#REF!</definedName>
    <definedName name="_____________pt46">'[3]Tool Recommendation'!#REF!</definedName>
    <definedName name="_____________pt47">'[3]Tool Recommendation'!#REF!</definedName>
    <definedName name="_____________pt48">'[3]Tool Recommendation'!#REF!</definedName>
    <definedName name="_____________pt49">'[3]Tool Recommendation'!#REF!</definedName>
    <definedName name="_____________pt50">'[3]Tool Recommendation'!#REF!</definedName>
    <definedName name="_____________pt51">'[3]Tool Recommendation'!#REF!</definedName>
    <definedName name="_____________pt52">'[3]Tool Recommendation'!#REF!</definedName>
    <definedName name="_____________pt53">'[3]Tool Recommendation'!#REF!</definedName>
    <definedName name="_____________pt54">'[3]Tool Recommendation'!#REF!</definedName>
    <definedName name="_____________pt55">'[3]Tool Recommendation'!#REF!</definedName>
    <definedName name="_____________pt56">'[3]Tool Recommendation'!#REF!</definedName>
    <definedName name="_____________pt57">'[3]Tool Recommendation'!#REF!</definedName>
    <definedName name="_____________pt58">'[3]Tool Recommendation'!#REF!</definedName>
    <definedName name="_____________pt59">'[3]Tool Recommendation'!#REF!</definedName>
    <definedName name="_____________pt60">'[3]Tool Recommendation'!#REF!</definedName>
    <definedName name="_____________pt61">'[3]Tool Recommendation'!#REF!</definedName>
    <definedName name="_____________pt62">'[3]Tool Recommendation'!#REF!</definedName>
    <definedName name="_____________pt63">'[3]Tool Recommendation'!#REF!</definedName>
    <definedName name="_____________pt64">'[3]Tool Recommendation'!#REF!</definedName>
    <definedName name="_____________pt65">'[3]Tool Recommendation'!#REF!</definedName>
    <definedName name="_____________pt66">'[3]Tool Recommendation'!#REF!</definedName>
    <definedName name="_____________pt67">'[3]Tool Recommendation'!#REF!</definedName>
    <definedName name="_____________pt68">'[3]Tool Recommendation'!#REF!</definedName>
    <definedName name="_____________pt69">'[3]Tool Recommendation'!#REF!</definedName>
    <definedName name="_____________pt70">'[3]Tool Recommendation'!#REF!</definedName>
    <definedName name="_____________pt71">'[3]Tool Recommendation'!#REF!</definedName>
    <definedName name="_____________pt72">'[3]Tool Recommendation'!#REF!</definedName>
    <definedName name="_____________pt73">'[3]Tool Recommendation'!#REF!</definedName>
    <definedName name="_____________pt74">'[3]Tool Recommendation'!#REF!</definedName>
    <definedName name="_____________pt75">'[3]Tool Recommendation'!#REF!</definedName>
    <definedName name="_____________pt76">'[3]Tool Recommendation'!#REF!</definedName>
    <definedName name="_____________pt77">'[3]Tool Recommendation'!#REF!</definedName>
    <definedName name="_____________pt78">'[3]Tool Recommendation'!#REF!</definedName>
    <definedName name="_____________pt79">'[3]Tool Recommendation'!#REF!</definedName>
    <definedName name="_____________pt80">'[3]Tool Recommendation'!#REF!</definedName>
    <definedName name="_____________pt81">'[3]Tool Recommendation'!#REF!</definedName>
    <definedName name="_____________pt82">'[3]Tool Recommendation'!#REF!</definedName>
    <definedName name="_____________pt83">'[3]Tool Recommendation'!#REF!</definedName>
    <definedName name="_____________qry70">'[3]Tool Recommendation'!#REF!</definedName>
    <definedName name="_____________qry72">'[3]Tool Recommendation'!#REF!</definedName>
    <definedName name="_____________qty41">'[3]Tool Recommendation'!#REF!</definedName>
    <definedName name="_____________qty42">'[3]Tool Recommendation'!#REF!</definedName>
    <definedName name="_____________qty43">'[3]Tool Recommendation'!#REF!</definedName>
    <definedName name="_____________qty44">'[3]Tool Recommendation'!#REF!</definedName>
    <definedName name="_____________qty45">'[3]Tool Recommendation'!#REF!</definedName>
    <definedName name="_____________qty46">'[3]Tool Recommendation'!#REF!</definedName>
    <definedName name="_____________qty47">'[3]Tool Recommendation'!#REF!</definedName>
    <definedName name="_____________qty48">'[3]Tool Recommendation'!#REF!</definedName>
    <definedName name="_____________qty49">'[3]Tool Recommendation'!#REF!</definedName>
    <definedName name="_____________qty50">'[3]Tool Recommendation'!#REF!</definedName>
    <definedName name="_____________qty51">'[3]Tool Recommendation'!#REF!</definedName>
    <definedName name="_____________qty52">'[3]Tool Recommendation'!#REF!</definedName>
    <definedName name="_____________qty53">'[3]Tool Recommendation'!#REF!</definedName>
    <definedName name="_____________qty54">'[3]Tool Recommendation'!#REF!</definedName>
    <definedName name="_____________qty55">'[3]Tool Recommendation'!#REF!</definedName>
    <definedName name="_____________qty56">'[3]Tool Recommendation'!#REF!</definedName>
    <definedName name="_____________qty57">'[3]Tool Recommendation'!#REF!</definedName>
    <definedName name="_____________qty58">'[3]Tool Recommendation'!#REF!</definedName>
    <definedName name="_____________qty59">'[3]Tool Recommendation'!#REF!</definedName>
    <definedName name="_____________qty60">'[3]Tool Recommendation'!#REF!</definedName>
    <definedName name="_____________qty61">'[3]Tool Recommendation'!#REF!</definedName>
    <definedName name="_____________qty62">'[3]Tool Recommendation'!#REF!</definedName>
    <definedName name="_____________qty63">'[3]Tool Recommendation'!#REF!</definedName>
    <definedName name="_____________qty64">'[3]Tool Recommendation'!#REF!</definedName>
    <definedName name="_____________qty65">'[3]Tool Recommendation'!#REF!</definedName>
    <definedName name="_____________qty66">'[3]Tool Recommendation'!#REF!</definedName>
    <definedName name="_____________qty67">'[3]Tool Recommendation'!#REF!</definedName>
    <definedName name="_____________qty68">'[3]Tool Recommendation'!#REF!</definedName>
    <definedName name="_____________qty69">'[3]Tool Recommendation'!#REF!</definedName>
    <definedName name="_____________qty71">'[3]Tool Recommendation'!#REF!</definedName>
    <definedName name="_____________qty73">'[3]Tool Recommendation'!#REF!</definedName>
    <definedName name="_____________qty74">'[3]Tool Recommendation'!#REF!</definedName>
    <definedName name="_____________qty75">'[3]Tool Recommendation'!#REF!</definedName>
    <definedName name="_____________qty76">'[3]Tool Recommendation'!#REF!</definedName>
    <definedName name="_____________qty77">'[3]Tool Recommendation'!#REF!</definedName>
    <definedName name="_____________qty78">'[3]Tool Recommendation'!#REF!</definedName>
    <definedName name="_____________qty79">'[3]Tool Recommendation'!#REF!</definedName>
    <definedName name="_____________qty80">'[3]Tool Recommendation'!#REF!</definedName>
    <definedName name="_____________qty81">'[3]Tool Recommendation'!#REF!</definedName>
    <definedName name="_____________qty82">'[3]Tool Recommendation'!#REF!</definedName>
    <definedName name="_____________qty83">'[3]Tool Recommendation'!#REF!</definedName>
    <definedName name="_____________THT1">[2]INPUT!$B$34</definedName>
    <definedName name="_____________THT2">[2]INPUT!$E$34</definedName>
    <definedName name="_____________TWT1">[2]INPUT!$D$34</definedName>
    <definedName name="_____________TWT2">[2]INPUT!$G$34</definedName>
    <definedName name="_____________XP9">#REF!</definedName>
    <definedName name="____________add3">'[1]General Input'!$B$12</definedName>
    <definedName name="____________Col1">#REF!</definedName>
    <definedName name="____________Col10">#REF!</definedName>
    <definedName name="____________Col11">#REF!</definedName>
    <definedName name="____________Col12">#REF!</definedName>
    <definedName name="____________Col13">#REF!</definedName>
    <definedName name="____________Col14">#REF!</definedName>
    <definedName name="____________Col2">#REF!</definedName>
    <definedName name="____________Col3">#REF!</definedName>
    <definedName name="____________Col4">#REF!</definedName>
    <definedName name="____________Col5">#REF!</definedName>
    <definedName name="____________Col6">#REF!</definedName>
    <definedName name="____________Col7">#REF!</definedName>
    <definedName name="____________Col8">#REF!</definedName>
    <definedName name="____________Col9">#REF!</definedName>
    <definedName name="____________CSL1">[2]INPUT!$C$23</definedName>
    <definedName name="____________des20">'[1]Tool Recommendation'!$D$20</definedName>
    <definedName name="____________des21">'[1]Tool Recommendation'!$D$21</definedName>
    <definedName name="____________des23">'[1]Tool Recommendation'!$D$23</definedName>
    <definedName name="____________des26">'[1]Tool Recommendation'!$D$26</definedName>
    <definedName name="____________des29">'[1]Tool Recommendation'!$D$29</definedName>
    <definedName name="____________des31">'[1]Tool Recommendation'!$D$31</definedName>
    <definedName name="____________des33">'[1]Tool Recommendation'!$D$33</definedName>
    <definedName name="____________des35">'[1]Tool Recommendation'!$D$35</definedName>
    <definedName name="____________des37">'[1]Tool Recommendation'!$D$37</definedName>
    <definedName name="____________des38">'[1]Tool Recommendation'!$D$38</definedName>
    <definedName name="____________des40">'[1]Tool Recommendation'!$D$40</definedName>
    <definedName name="____________des41">'[3]Tool Recommendation'!#REF!</definedName>
    <definedName name="____________des42">'[3]Tool Recommendation'!#REF!</definedName>
    <definedName name="____________des43">'[3]Tool Recommendation'!#REF!</definedName>
    <definedName name="____________des44">'[3]Tool Recommendation'!#REF!</definedName>
    <definedName name="____________des45">'[3]Tool Recommendation'!#REF!</definedName>
    <definedName name="____________des46">'[3]Tool Recommendation'!#REF!</definedName>
    <definedName name="____________des47">'[3]Tool Recommendation'!#REF!</definedName>
    <definedName name="____________des48">'[3]Tool Recommendation'!#REF!</definedName>
    <definedName name="____________des49">'[3]Tool Recommendation'!#REF!</definedName>
    <definedName name="____________des50">'[3]Tool Recommendation'!#REF!</definedName>
    <definedName name="____________des51">'[3]Tool Recommendation'!#REF!</definedName>
    <definedName name="____________des52">'[3]Tool Recommendation'!#REF!</definedName>
    <definedName name="____________des53">'[3]Tool Recommendation'!#REF!</definedName>
    <definedName name="____________des54">'[3]Tool Recommendation'!#REF!</definedName>
    <definedName name="____________des55">'[3]Tool Recommendation'!#REF!</definedName>
    <definedName name="____________des56">'[3]Tool Recommendation'!#REF!</definedName>
    <definedName name="____________des57">'[3]Tool Recommendation'!#REF!</definedName>
    <definedName name="____________des58">'[3]Tool Recommendation'!#REF!</definedName>
    <definedName name="____________des59">'[3]Tool Recommendation'!#REF!</definedName>
    <definedName name="____________des60">'[3]Tool Recommendation'!#REF!</definedName>
    <definedName name="____________des61">'[3]Tool Recommendation'!#REF!</definedName>
    <definedName name="____________des62">'[3]Tool Recommendation'!#REF!</definedName>
    <definedName name="____________des63">'[3]Tool Recommendation'!#REF!</definedName>
    <definedName name="____________des64">'[3]Tool Recommendation'!#REF!</definedName>
    <definedName name="____________des65">'[3]Tool Recommendation'!#REF!</definedName>
    <definedName name="____________des66">'[3]Tool Recommendation'!#REF!</definedName>
    <definedName name="____________des67">'[3]Tool Recommendation'!#REF!</definedName>
    <definedName name="____________des68">'[3]Tool Recommendation'!#REF!</definedName>
    <definedName name="____________des69">'[3]Tool Recommendation'!#REF!</definedName>
    <definedName name="____________des70">'[3]Tool Recommendation'!#REF!</definedName>
    <definedName name="____________des71">'[3]Tool Recommendation'!#REF!</definedName>
    <definedName name="____________des72">'[3]Tool Recommendation'!#REF!</definedName>
    <definedName name="____________des73">'[3]Tool Recommendation'!#REF!</definedName>
    <definedName name="____________des74">'[3]Tool Recommendation'!#REF!</definedName>
    <definedName name="____________des75">'[3]Tool Recommendation'!#REF!</definedName>
    <definedName name="____________des76">'[3]Tool Recommendation'!#REF!</definedName>
    <definedName name="____________des77">'[3]Tool Recommendation'!#REF!</definedName>
    <definedName name="____________des78">'[3]Tool Recommendation'!#REF!</definedName>
    <definedName name="____________des79">'[3]Tool Recommendation'!#REF!</definedName>
    <definedName name="____________des80">'[3]Tool Recommendation'!#REF!</definedName>
    <definedName name="____________des81">'[3]Tool Recommendation'!#REF!</definedName>
    <definedName name="____________des82">'[3]Tool Recommendation'!#REF!</definedName>
    <definedName name="____________des83">'[3]Tool Recommendation'!#REF!</definedName>
    <definedName name="____________DWT1">[2]INPUT!$D$35</definedName>
    <definedName name="____________DWT2">[2]INPUT!$G$35</definedName>
    <definedName name="____________LHT1">[2]INPUT!$B$33</definedName>
    <definedName name="____________LHT2">[2]INPUT!$E$33</definedName>
    <definedName name="____________LWT1">[2]INPUT!$D$33</definedName>
    <definedName name="____________LWT2">[2]INPUT!$G$33</definedName>
    <definedName name="____________MHT1">[2]INPUT!$B$32</definedName>
    <definedName name="____________MHT2">[2]INPUT!$E$32</definedName>
    <definedName name="____________MWT1">[2]INPUT!$D$32</definedName>
    <definedName name="____________MWT2">[2]INPUT!$G$32</definedName>
    <definedName name="____________pt15">'[1]Tool Recommendation'!$C$15</definedName>
    <definedName name="____________pt16">'[1]Tool Recommendation'!$C$16</definedName>
    <definedName name="____________pt17">'[1]Tool Recommendation'!$C$17</definedName>
    <definedName name="____________pt18">'[1]Tool Recommendation'!$C$18</definedName>
    <definedName name="____________pt20">'[1]Tool Recommendation'!$C$20</definedName>
    <definedName name="____________pt21">'[1]Tool Recommendation'!$C$21</definedName>
    <definedName name="____________pt22">'[1]Tool Recommendation'!$C$22</definedName>
    <definedName name="____________pt23">'[1]Tool Recommendation'!$C$23</definedName>
    <definedName name="____________pt25">'[1]Tool Recommendation'!$C$25</definedName>
    <definedName name="____________pt26">'[1]Tool Recommendation'!$C$26</definedName>
    <definedName name="____________pt28">'[1]Tool Recommendation'!$C$28</definedName>
    <definedName name="____________pt29">'[1]Tool Recommendation'!$C$29</definedName>
    <definedName name="____________pt31">'[1]Tool Recommendation'!$C$31</definedName>
    <definedName name="____________pt32">'[1]Tool Recommendation'!$C$32</definedName>
    <definedName name="____________pt33">'[1]Tool Recommendation'!$C$33</definedName>
    <definedName name="____________pt34">'[1]Tool Recommendation'!$C$34</definedName>
    <definedName name="____________pt35">'[1]Tool Recommendation'!$C$35</definedName>
    <definedName name="____________pt36">'[1]Tool Recommendation'!$C$36</definedName>
    <definedName name="____________pt37">'[1]Tool Recommendation'!$C$37</definedName>
    <definedName name="____________pt38">'[1]Tool Recommendation'!$C$38</definedName>
    <definedName name="____________pt39">'[1]Tool Recommendation'!$C$39</definedName>
    <definedName name="____________pt40">'[1]Tool Recommendation'!$C$40</definedName>
    <definedName name="____________pt41">'[3]Tool Recommendation'!#REF!</definedName>
    <definedName name="____________pt42">'[3]Tool Recommendation'!#REF!</definedName>
    <definedName name="____________pt43">'[3]Tool Recommendation'!#REF!</definedName>
    <definedName name="____________pt44">'[3]Tool Recommendation'!#REF!</definedName>
    <definedName name="____________pt45">'[3]Tool Recommendation'!#REF!</definedName>
    <definedName name="____________pt46">'[3]Tool Recommendation'!#REF!</definedName>
    <definedName name="____________pt47">'[3]Tool Recommendation'!#REF!</definedName>
    <definedName name="____________pt48">'[3]Tool Recommendation'!#REF!</definedName>
    <definedName name="____________pt49">'[3]Tool Recommendation'!#REF!</definedName>
    <definedName name="____________pt50">'[3]Tool Recommendation'!#REF!</definedName>
    <definedName name="____________pt51">'[3]Tool Recommendation'!#REF!</definedName>
    <definedName name="____________pt52">'[3]Tool Recommendation'!#REF!</definedName>
    <definedName name="____________pt53">'[3]Tool Recommendation'!#REF!</definedName>
    <definedName name="____________pt54">'[3]Tool Recommendation'!#REF!</definedName>
    <definedName name="____________pt55">'[3]Tool Recommendation'!#REF!</definedName>
    <definedName name="____________pt56">'[3]Tool Recommendation'!#REF!</definedName>
    <definedName name="____________pt57">'[3]Tool Recommendation'!#REF!</definedName>
    <definedName name="____________pt58">'[3]Tool Recommendation'!#REF!</definedName>
    <definedName name="____________pt59">'[3]Tool Recommendation'!#REF!</definedName>
    <definedName name="____________pt60">'[3]Tool Recommendation'!#REF!</definedName>
    <definedName name="____________pt61">'[3]Tool Recommendation'!#REF!</definedName>
    <definedName name="____________pt62">'[3]Tool Recommendation'!#REF!</definedName>
    <definedName name="____________pt63">'[3]Tool Recommendation'!#REF!</definedName>
    <definedName name="____________pt64">'[3]Tool Recommendation'!#REF!</definedName>
    <definedName name="____________pt65">'[3]Tool Recommendation'!#REF!</definedName>
    <definedName name="____________pt66">'[3]Tool Recommendation'!#REF!</definedName>
    <definedName name="____________pt67">'[3]Tool Recommendation'!#REF!</definedName>
    <definedName name="____________pt68">'[3]Tool Recommendation'!#REF!</definedName>
    <definedName name="____________pt69">'[3]Tool Recommendation'!#REF!</definedName>
    <definedName name="____________pt70">'[3]Tool Recommendation'!#REF!</definedName>
    <definedName name="____________pt71">'[3]Tool Recommendation'!#REF!</definedName>
    <definedName name="____________pt72">'[3]Tool Recommendation'!#REF!</definedName>
    <definedName name="____________pt73">'[3]Tool Recommendation'!#REF!</definedName>
    <definedName name="____________pt74">'[3]Tool Recommendation'!#REF!</definedName>
    <definedName name="____________pt75">'[3]Tool Recommendation'!#REF!</definedName>
    <definedName name="____________pt76">'[3]Tool Recommendation'!#REF!</definedName>
    <definedName name="____________pt77">'[3]Tool Recommendation'!#REF!</definedName>
    <definedName name="____________pt78">'[3]Tool Recommendation'!#REF!</definedName>
    <definedName name="____________pt79">'[3]Tool Recommendation'!#REF!</definedName>
    <definedName name="____________pt80">'[3]Tool Recommendation'!#REF!</definedName>
    <definedName name="____________pt81">'[3]Tool Recommendation'!#REF!</definedName>
    <definedName name="____________pt82">'[3]Tool Recommendation'!#REF!</definedName>
    <definedName name="____________pt83">'[3]Tool Recommendation'!#REF!</definedName>
    <definedName name="____________qry70">'[3]Tool Recommendation'!#REF!</definedName>
    <definedName name="____________qry72">'[3]Tool Recommendation'!#REF!</definedName>
    <definedName name="____________qty41">'[3]Tool Recommendation'!#REF!</definedName>
    <definedName name="____________qty42">'[3]Tool Recommendation'!#REF!</definedName>
    <definedName name="____________qty43">'[3]Tool Recommendation'!#REF!</definedName>
    <definedName name="____________qty44">'[3]Tool Recommendation'!#REF!</definedName>
    <definedName name="____________qty45">'[3]Tool Recommendation'!#REF!</definedName>
    <definedName name="____________qty46">'[3]Tool Recommendation'!#REF!</definedName>
    <definedName name="____________qty47">'[3]Tool Recommendation'!#REF!</definedName>
    <definedName name="____________qty48">'[3]Tool Recommendation'!#REF!</definedName>
    <definedName name="____________qty49">'[3]Tool Recommendation'!#REF!</definedName>
    <definedName name="____________qty50">'[3]Tool Recommendation'!#REF!</definedName>
    <definedName name="____________qty51">'[3]Tool Recommendation'!#REF!</definedName>
    <definedName name="____________qty52">'[3]Tool Recommendation'!#REF!</definedName>
    <definedName name="____________qty53">'[3]Tool Recommendation'!#REF!</definedName>
    <definedName name="____________qty54">'[3]Tool Recommendation'!#REF!</definedName>
    <definedName name="____________qty55">'[3]Tool Recommendation'!#REF!</definedName>
    <definedName name="____________qty56">'[3]Tool Recommendation'!#REF!</definedName>
    <definedName name="____________qty57">'[3]Tool Recommendation'!#REF!</definedName>
    <definedName name="____________qty58">'[3]Tool Recommendation'!#REF!</definedName>
    <definedName name="____________qty59">'[3]Tool Recommendation'!#REF!</definedName>
    <definedName name="____________qty60">'[3]Tool Recommendation'!#REF!</definedName>
    <definedName name="____________qty61">'[3]Tool Recommendation'!#REF!</definedName>
    <definedName name="____________qty62">'[3]Tool Recommendation'!#REF!</definedName>
    <definedName name="____________qty63">'[3]Tool Recommendation'!#REF!</definedName>
    <definedName name="____________qty64">'[3]Tool Recommendation'!#REF!</definedName>
    <definedName name="____________qty65">'[3]Tool Recommendation'!#REF!</definedName>
    <definedName name="____________qty66">'[3]Tool Recommendation'!#REF!</definedName>
    <definedName name="____________qty67">'[3]Tool Recommendation'!#REF!</definedName>
    <definedName name="____________qty68">'[3]Tool Recommendation'!#REF!</definedName>
    <definedName name="____________qty69">'[3]Tool Recommendation'!#REF!</definedName>
    <definedName name="____________qty71">'[3]Tool Recommendation'!#REF!</definedName>
    <definedName name="____________qty73">'[3]Tool Recommendation'!#REF!</definedName>
    <definedName name="____________qty74">'[3]Tool Recommendation'!#REF!</definedName>
    <definedName name="____________qty75">'[3]Tool Recommendation'!#REF!</definedName>
    <definedName name="____________qty76">'[3]Tool Recommendation'!#REF!</definedName>
    <definedName name="____________qty77">'[3]Tool Recommendation'!#REF!</definedName>
    <definedName name="____________qty78">'[3]Tool Recommendation'!#REF!</definedName>
    <definedName name="____________qty79">'[3]Tool Recommendation'!#REF!</definedName>
    <definedName name="____________qty80">'[3]Tool Recommendation'!#REF!</definedName>
    <definedName name="____________qty81">'[3]Tool Recommendation'!#REF!</definedName>
    <definedName name="____________qty82">'[3]Tool Recommendation'!#REF!</definedName>
    <definedName name="____________qty83">'[3]Tool Recommendation'!#REF!</definedName>
    <definedName name="____________THT1">[2]INPUT!$B$34</definedName>
    <definedName name="____________THT2">[2]INPUT!$E$34</definedName>
    <definedName name="____________TWT1">[2]INPUT!$D$34</definedName>
    <definedName name="____________TWT2">[2]INPUT!$G$34</definedName>
    <definedName name="____________XP9">#REF!</definedName>
    <definedName name="___________add3">'[1]General Input'!$B$12</definedName>
    <definedName name="___________Col1">#REF!</definedName>
    <definedName name="___________Col10">#REF!</definedName>
    <definedName name="___________Col11">#REF!</definedName>
    <definedName name="___________Col12">#REF!</definedName>
    <definedName name="___________Col13">#REF!</definedName>
    <definedName name="___________Col14">#REF!</definedName>
    <definedName name="___________Col2">#REF!</definedName>
    <definedName name="___________Col3">#REF!</definedName>
    <definedName name="___________Col4">#REF!</definedName>
    <definedName name="___________Col5">#REF!</definedName>
    <definedName name="___________Col6">#REF!</definedName>
    <definedName name="___________Col7">#REF!</definedName>
    <definedName name="___________Col8">#REF!</definedName>
    <definedName name="___________Col9">#REF!</definedName>
    <definedName name="___________CSL1">[2]INPUT!$C$23</definedName>
    <definedName name="___________des20">'[1]Tool Recommendation'!$D$20</definedName>
    <definedName name="___________des21">'[1]Tool Recommendation'!$D$21</definedName>
    <definedName name="___________des23">'[1]Tool Recommendation'!$D$23</definedName>
    <definedName name="___________des26">'[1]Tool Recommendation'!$D$26</definedName>
    <definedName name="___________des29">'[1]Tool Recommendation'!$D$29</definedName>
    <definedName name="___________des31">'[1]Tool Recommendation'!$D$31</definedName>
    <definedName name="___________des33">'[1]Tool Recommendation'!$D$33</definedName>
    <definedName name="___________des35">'[1]Tool Recommendation'!$D$35</definedName>
    <definedName name="___________des37">'[1]Tool Recommendation'!$D$37</definedName>
    <definedName name="___________des38">'[1]Tool Recommendation'!$D$38</definedName>
    <definedName name="___________des40">'[1]Tool Recommendation'!$D$40</definedName>
    <definedName name="___________des41">'[3]Tool Recommendation'!#REF!</definedName>
    <definedName name="___________des42">'[3]Tool Recommendation'!#REF!</definedName>
    <definedName name="___________des43">'[3]Tool Recommendation'!#REF!</definedName>
    <definedName name="___________des44">'[3]Tool Recommendation'!#REF!</definedName>
    <definedName name="___________des45">'[3]Tool Recommendation'!#REF!</definedName>
    <definedName name="___________des46">'[3]Tool Recommendation'!#REF!</definedName>
    <definedName name="___________des47">'[3]Tool Recommendation'!#REF!</definedName>
    <definedName name="___________des48">'[3]Tool Recommendation'!#REF!</definedName>
    <definedName name="___________des49">'[3]Tool Recommendation'!#REF!</definedName>
    <definedName name="___________des50">'[3]Tool Recommendation'!#REF!</definedName>
    <definedName name="___________des51">'[3]Tool Recommendation'!#REF!</definedName>
    <definedName name="___________des52">'[3]Tool Recommendation'!#REF!</definedName>
    <definedName name="___________des53">'[3]Tool Recommendation'!#REF!</definedName>
    <definedName name="___________des54">'[3]Tool Recommendation'!#REF!</definedName>
    <definedName name="___________des55">'[3]Tool Recommendation'!#REF!</definedName>
    <definedName name="___________des56">'[3]Tool Recommendation'!#REF!</definedName>
    <definedName name="___________des57">'[3]Tool Recommendation'!#REF!</definedName>
    <definedName name="___________des58">'[3]Tool Recommendation'!#REF!</definedName>
    <definedName name="___________des59">'[3]Tool Recommendation'!#REF!</definedName>
    <definedName name="___________des60">'[3]Tool Recommendation'!#REF!</definedName>
    <definedName name="___________des61">'[3]Tool Recommendation'!#REF!</definedName>
    <definedName name="___________des62">'[3]Tool Recommendation'!#REF!</definedName>
    <definedName name="___________des63">'[3]Tool Recommendation'!#REF!</definedName>
    <definedName name="___________des64">'[3]Tool Recommendation'!#REF!</definedName>
    <definedName name="___________des65">'[3]Tool Recommendation'!#REF!</definedName>
    <definedName name="___________des66">'[3]Tool Recommendation'!#REF!</definedName>
    <definedName name="___________des67">'[3]Tool Recommendation'!#REF!</definedName>
    <definedName name="___________des68">'[3]Tool Recommendation'!#REF!</definedName>
    <definedName name="___________des69">'[3]Tool Recommendation'!#REF!</definedName>
    <definedName name="___________des70">'[3]Tool Recommendation'!#REF!</definedName>
    <definedName name="___________des71">'[3]Tool Recommendation'!#REF!</definedName>
    <definedName name="___________des72">'[3]Tool Recommendation'!#REF!</definedName>
    <definedName name="___________des73">'[3]Tool Recommendation'!#REF!</definedName>
    <definedName name="___________des74">'[3]Tool Recommendation'!#REF!</definedName>
    <definedName name="___________des75">'[3]Tool Recommendation'!#REF!</definedName>
    <definedName name="___________des76">'[3]Tool Recommendation'!#REF!</definedName>
    <definedName name="___________des77">'[3]Tool Recommendation'!#REF!</definedName>
    <definedName name="___________des78">'[3]Tool Recommendation'!#REF!</definedName>
    <definedName name="___________des79">'[3]Tool Recommendation'!#REF!</definedName>
    <definedName name="___________des80">'[3]Tool Recommendation'!#REF!</definedName>
    <definedName name="___________des81">'[3]Tool Recommendation'!#REF!</definedName>
    <definedName name="___________des82">'[3]Tool Recommendation'!#REF!</definedName>
    <definedName name="___________des83">'[3]Tool Recommendation'!#REF!</definedName>
    <definedName name="___________DWT1">[2]INPUT!$D$35</definedName>
    <definedName name="___________DWT2">[2]INPUT!$G$35</definedName>
    <definedName name="___________LHT1">[2]INPUT!$B$33</definedName>
    <definedName name="___________LHT2">[2]INPUT!$E$33</definedName>
    <definedName name="___________LWT1">[2]INPUT!$D$33</definedName>
    <definedName name="___________LWT2">[2]INPUT!$G$33</definedName>
    <definedName name="___________MHT1">[2]INPUT!$B$32</definedName>
    <definedName name="___________MHT2">[2]INPUT!$E$32</definedName>
    <definedName name="___________MWT1">[2]INPUT!$D$32</definedName>
    <definedName name="___________MWT2">[2]INPUT!$G$32</definedName>
    <definedName name="___________pt15">'[1]Tool Recommendation'!$C$15</definedName>
    <definedName name="___________pt16">'[1]Tool Recommendation'!$C$16</definedName>
    <definedName name="___________pt17">'[1]Tool Recommendation'!$C$17</definedName>
    <definedName name="___________pt18">'[1]Tool Recommendation'!$C$18</definedName>
    <definedName name="___________pt20">'[1]Tool Recommendation'!$C$20</definedName>
    <definedName name="___________pt21">'[1]Tool Recommendation'!$C$21</definedName>
    <definedName name="___________pt22">'[1]Tool Recommendation'!$C$22</definedName>
    <definedName name="___________pt23">'[1]Tool Recommendation'!$C$23</definedName>
    <definedName name="___________pt25">'[1]Tool Recommendation'!$C$25</definedName>
    <definedName name="___________pt26">'[1]Tool Recommendation'!$C$26</definedName>
    <definedName name="___________pt28">'[1]Tool Recommendation'!$C$28</definedName>
    <definedName name="___________pt29">'[1]Tool Recommendation'!$C$29</definedName>
    <definedName name="___________pt31">'[1]Tool Recommendation'!$C$31</definedName>
    <definedName name="___________pt32">'[1]Tool Recommendation'!$C$32</definedName>
    <definedName name="___________pt33">'[1]Tool Recommendation'!$C$33</definedName>
    <definedName name="___________pt34">'[1]Tool Recommendation'!$C$34</definedName>
    <definedName name="___________pt35">'[1]Tool Recommendation'!$C$35</definedName>
    <definedName name="___________pt36">'[1]Tool Recommendation'!$C$36</definedName>
    <definedName name="___________pt37">'[1]Tool Recommendation'!$C$37</definedName>
    <definedName name="___________pt38">'[1]Tool Recommendation'!$C$38</definedName>
    <definedName name="___________pt39">'[1]Tool Recommendation'!$C$39</definedName>
    <definedName name="___________pt40">'[1]Tool Recommendation'!$C$40</definedName>
    <definedName name="___________pt41">'[3]Tool Recommendation'!#REF!</definedName>
    <definedName name="___________pt42">'[3]Tool Recommendation'!#REF!</definedName>
    <definedName name="___________pt43">'[3]Tool Recommendation'!#REF!</definedName>
    <definedName name="___________pt44">'[3]Tool Recommendation'!#REF!</definedName>
    <definedName name="___________pt45">'[3]Tool Recommendation'!#REF!</definedName>
    <definedName name="___________pt46">'[3]Tool Recommendation'!#REF!</definedName>
    <definedName name="___________pt47">'[3]Tool Recommendation'!#REF!</definedName>
    <definedName name="___________pt48">'[3]Tool Recommendation'!#REF!</definedName>
    <definedName name="___________pt49">'[3]Tool Recommendation'!#REF!</definedName>
    <definedName name="___________pt50">'[3]Tool Recommendation'!#REF!</definedName>
    <definedName name="___________pt51">'[3]Tool Recommendation'!#REF!</definedName>
    <definedName name="___________pt52">'[3]Tool Recommendation'!#REF!</definedName>
    <definedName name="___________pt53">'[3]Tool Recommendation'!#REF!</definedName>
    <definedName name="___________pt54">'[3]Tool Recommendation'!#REF!</definedName>
    <definedName name="___________pt55">'[3]Tool Recommendation'!#REF!</definedName>
    <definedName name="___________pt56">'[3]Tool Recommendation'!#REF!</definedName>
    <definedName name="___________pt57">'[3]Tool Recommendation'!#REF!</definedName>
    <definedName name="___________pt58">'[3]Tool Recommendation'!#REF!</definedName>
    <definedName name="___________pt59">'[3]Tool Recommendation'!#REF!</definedName>
    <definedName name="___________pt60">'[3]Tool Recommendation'!#REF!</definedName>
    <definedName name="___________pt61">'[3]Tool Recommendation'!#REF!</definedName>
    <definedName name="___________pt62">'[3]Tool Recommendation'!#REF!</definedName>
    <definedName name="___________pt63">'[3]Tool Recommendation'!#REF!</definedName>
    <definedName name="___________pt64">'[3]Tool Recommendation'!#REF!</definedName>
    <definedName name="___________pt65">'[3]Tool Recommendation'!#REF!</definedName>
    <definedName name="___________pt66">'[3]Tool Recommendation'!#REF!</definedName>
    <definedName name="___________pt67">'[3]Tool Recommendation'!#REF!</definedName>
    <definedName name="___________pt68">'[3]Tool Recommendation'!#REF!</definedName>
    <definedName name="___________pt69">'[3]Tool Recommendation'!#REF!</definedName>
    <definedName name="___________pt70">'[3]Tool Recommendation'!#REF!</definedName>
    <definedName name="___________pt71">'[3]Tool Recommendation'!#REF!</definedName>
    <definedName name="___________pt72">'[3]Tool Recommendation'!#REF!</definedName>
    <definedName name="___________pt73">'[3]Tool Recommendation'!#REF!</definedName>
    <definedName name="___________pt74">'[3]Tool Recommendation'!#REF!</definedName>
    <definedName name="___________pt75">'[3]Tool Recommendation'!#REF!</definedName>
    <definedName name="___________pt76">'[3]Tool Recommendation'!#REF!</definedName>
    <definedName name="___________pt77">'[3]Tool Recommendation'!#REF!</definedName>
    <definedName name="___________pt78">'[3]Tool Recommendation'!#REF!</definedName>
    <definedName name="___________pt79">'[3]Tool Recommendation'!#REF!</definedName>
    <definedName name="___________pt80">'[3]Tool Recommendation'!#REF!</definedName>
    <definedName name="___________pt81">'[3]Tool Recommendation'!#REF!</definedName>
    <definedName name="___________pt82">'[3]Tool Recommendation'!#REF!</definedName>
    <definedName name="___________pt83">'[3]Tool Recommendation'!#REF!</definedName>
    <definedName name="___________qry70">'[3]Tool Recommendation'!#REF!</definedName>
    <definedName name="___________qry72">'[3]Tool Recommendation'!#REF!</definedName>
    <definedName name="___________qty41">'[3]Tool Recommendation'!#REF!</definedName>
    <definedName name="___________qty42">'[3]Tool Recommendation'!#REF!</definedName>
    <definedName name="___________qty43">'[3]Tool Recommendation'!#REF!</definedName>
    <definedName name="___________qty44">'[3]Tool Recommendation'!#REF!</definedName>
    <definedName name="___________qty45">'[3]Tool Recommendation'!#REF!</definedName>
    <definedName name="___________qty46">'[3]Tool Recommendation'!#REF!</definedName>
    <definedName name="___________qty47">'[3]Tool Recommendation'!#REF!</definedName>
    <definedName name="___________qty48">'[3]Tool Recommendation'!#REF!</definedName>
    <definedName name="___________qty49">'[3]Tool Recommendation'!#REF!</definedName>
    <definedName name="___________qty50">'[3]Tool Recommendation'!#REF!</definedName>
    <definedName name="___________qty51">'[3]Tool Recommendation'!#REF!</definedName>
    <definedName name="___________qty52">'[3]Tool Recommendation'!#REF!</definedName>
    <definedName name="___________qty53">'[3]Tool Recommendation'!#REF!</definedName>
    <definedName name="___________qty54">'[3]Tool Recommendation'!#REF!</definedName>
    <definedName name="___________qty55">'[3]Tool Recommendation'!#REF!</definedName>
    <definedName name="___________qty56">'[3]Tool Recommendation'!#REF!</definedName>
    <definedName name="___________qty57">'[3]Tool Recommendation'!#REF!</definedName>
    <definedName name="___________qty58">'[3]Tool Recommendation'!#REF!</definedName>
    <definedName name="___________qty59">'[3]Tool Recommendation'!#REF!</definedName>
    <definedName name="___________qty60">'[3]Tool Recommendation'!#REF!</definedName>
    <definedName name="___________qty61">'[3]Tool Recommendation'!#REF!</definedName>
    <definedName name="___________qty62">'[3]Tool Recommendation'!#REF!</definedName>
    <definedName name="___________qty63">'[3]Tool Recommendation'!#REF!</definedName>
    <definedName name="___________qty64">'[3]Tool Recommendation'!#REF!</definedName>
    <definedName name="___________qty65">'[3]Tool Recommendation'!#REF!</definedName>
    <definedName name="___________qty66">'[3]Tool Recommendation'!#REF!</definedName>
    <definedName name="___________qty67">'[3]Tool Recommendation'!#REF!</definedName>
    <definedName name="___________qty68">'[3]Tool Recommendation'!#REF!</definedName>
    <definedName name="___________qty69">'[3]Tool Recommendation'!#REF!</definedName>
    <definedName name="___________qty71">'[3]Tool Recommendation'!#REF!</definedName>
    <definedName name="___________qty73">'[3]Tool Recommendation'!#REF!</definedName>
    <definedName name="___________qty74">'[3]Tool Recommendation'!#REF!</definedName>
    <definedName name="___________qty75">'[3]Tool Recommendation'!#REF!</definedName>
    <definedName name="___________qty76">'[3]Tool Recommendation'!#REF!</definedName>
    <definedName name="___________qty77">'[3]Tool Recommendation'!#REF!</definedName>
    <definedName name="___________qty78">'[3]Tool Recommendation'!#REF!</definedName>
    <definedName name="___________qty79">'[3]Tool Recommendation'!#REF!</definedName>
    <definedName name="___________qty80">'[3]Tool Recommendation'!#REF!</definedName>
    <definedName name="___________qty81">'[3]Tool Recommendation'!#REF!</definedName>
    <definedName name="___________qty82">'[3]Tool Recommendation'!#REF!</definedName>
    <definedName name="___________qty83">'[3]Tool Recommendation'!#REF!</definedName>
    <definedName name="___________THT1">[2]INPUT!$B$34</definedName>
    <definedName name="___________THT2">[2]INPUT!$E$34</definedName>
    <definedName name="___________TWT1">[2]INPUT!$D$34</definedName>
    <definedName name="___________TWT2">[2]INPUT!$G$34</definedName>
    <definedName name="___________w1">#REF!</definedName>
    <definedName name="___________w2">#REF!</definedName>
    <definedName name="___________w3">#REF!</definedName>
    <definedName name="___________w5">#REF!</definedName>
    <definedName name="___________w6">#REF!</definedName>
    <definedName name="___________XP9">#REF!</definedName>
    <definedName name="__________add3">'[1]General Input'!$B$12</definedName>
    <definedName name="__________Col1">#REF!</definedName>
    <definedName name="__________Col10">#REF!</definedName>
    <definedName name="__________Col11">#REF!</definedName>
    <definedName name="__________Col12">#REF!</definedName>
    <definedName name="__________Col13">#REF!</definedName>
    <definedName name="__________Col14">#REF!</definedName>
    <definedName name="__________Col2">#REF!</definedName>
    <definedName name="__________Col3">#REF!</definedName>
    <definedName name="__________Col4">#REF!</definedName>
    <definedName name="__________Col5">#REF!</definedName>
    <definedName name="__________Col6">#REF!</definedName>
    <definedName name="__________Col7">#REF!</definedName>
    <definedName name="__________Col8">#REF!</definedName>
    <definedName name="__________Col9">#REF!</definedName>
    <definedName name="__________CSL1">[2]INPUT!$C$23</definedName>
    <definedName name="__________des20">'[1]Tool Recommendation'!$D$20</definedName>
    <definedName name="__________des21">'[1]Tool Recommendation'!$D$21</definedName>
    <definedName name="__________des23">'[1]Tool Recommendation'!$D$23</definedName>
    <definedName name="__________des26">'[1]Tool Recommendation'!$D$26</definedName>
    <definedName name="__________des29">'[1]Tool Recommendation'!$D$29</definedName>
    <definedName name="__________des31">'[1]Tool Recommendation'!$D$31</definedName>
    <definedName name="__________des33">'[1]Tool Recommendation'!$D$33</definedName>
    <definedName name="__________des35">'[1]Tool Recommendation'!$D$35</definedName>
    <definedName name="__________des37">'[1]Tool Recommendation'!$D$37</definedName>
    <definedName name="__________des38">'[1]Tool Recommendation'!$D$38</definedName>
    <definedName name="__________des40">'[1]Tool Recommendation'!$D$40</definedName>
    <definedName name="__________des41">'[3]Tool Recommendation'!#REF!</definedName>
    <definedName name="__________des42">'[3]Tool Recommendation'!#REF!</definedName>
    <definedName name="__________des43">'[3]Tool Recommendation'!#REF!</definedName>
    <definedName name="__________des44">'[3]Tool Recommendation'!#REF!</definedName>
    <definedName name="__________des45">'[3]Tool Recommendation'!#REF!</definedName>
    <definedName name="__________des46">'[3]Tool Recommendation'!#REF!</definedName>
    <definedName name="__________des47">'[3]Tool Recommendation'!#REF!</definedName>
    <definedName name="__________des48">'[3]Tool Recommendation'!#REF!</definedName>
    <definedName name="__________des49">'[3]Tool Recommendation'!#REF!</definedName>
    <definedName name="__________des50">'[3]Tool Recommendation'!#REF!</definedName>
    <definedName name="__________des51">'[3]Tool Recommendation'!#REF!</definedName>
    <definedName name="__________des52">'[3]Tool Recommendation'!#REF!</definedName>
    <definedName name="__________des53">'[3]Tool Recommendation'!#REF!</definedName>
    <definedName name="__________des54">'[3]Tool Recommendation'!#REF!</definedName>
    <definedName name="__________des55">'[3]Tool Recommendation'!#REF!</definedName>
    <definedName name="__________des56">'[3]Tool Recommendation'!#REF!</definedName>
    <definedName name="__________des57">'[3]Tool Recommendation'!#REF!</definedName>
    <definedName name="__________des58">'[3]Tool Recommendation'!#REF!</definedName>
    <definedName name="__________des59">'[3]Tool Recommendation'!#REF!</definedName>
    <definedName name="__________des60">'[3]Tool Recommendation'!#REF!</definedName>
    <definedName name="__________des61">'[3]Tool Recommendation'!#REF!</definedName>
    <definedName name="__________des62">'[3]Tool Recommendation'!#REF!</definedName>
    <definedName name="__________des63">'[3]Tool Recommendation'!#REF!</definedName>
    <definedName name="__________des64">'[3]Tool Recommendation'!#REF!</definedName>
    <definedName name="__________des65">'[3]Tool Recommendation'!#REF!</definedName>
    <definedName name="__________des66">'[3]Tool Recommendation'!#REF!</definedName>
    <definedName name="__________des67">'[3]Tool Recommendation'!#REF!</definedName>
    <definedName name="__________des68">'[3]Tool Recommendation'!#REF!</definedName>
    <definedName name="__________des69">'[3]Tool Recommendation'!#REF!</definedName>
    <definedName name="__________des70">'[3]Tool Recommendation'!#REF!</definedName>
    <definedName name="__________des71">'[3]Tool Recommendation'!#REF!</definedName>
    <definedName name="__________des72">'[3]Tool Recommendation'!#REF!</definedName>
    <definedName name="__________des73">'[3]Tool Recommendation'!#REF!</definedName>
    <definedName name="__________des74">'[3]Tool Recommendation'!#REF!</definedName>
    <definedName name="__________des75">'[3]Tool Recommendation'!#REF!</definedName>
    <definedName name="__________des76">'[3]Tool Recommendation'!#REF!</definedName>
    <definedName name="__________des77">'[3]Tool Recommendation'!#REF!</definedName>
    <definedName name="__________des78">'[3]Tool Recommendation'!#REF!</definedName>
    <definedName name="__________des79">'[3]Tool Recommendation'!#REF!</definedName>
    <definedName name="__________des80">'[3]Tool Recommendation'!#REF!</definedName>
    <definedName name="__________des81">'[3]Tool Recommendation'!#REF!</definedName>
    <definedName name="__________des82">'[3]Tool Recommendation'!#REF!</definedName>
    <definedName name="__________des83">'[3]Tool Recommendation'!#REF!</definedName>
    <definedName name="__________DIP1">#REF!</definedName>
    <definedName name="__________DIP2">#REF!</definedName>
    <definedName name="__________DIP3">#REF!</definedName>
    <definedName name="__________DWT1">[2]INPUT!$D$35</definedName>
    <definedName name="__________DWT2">[2]INPUT!$G$35</definedName>
    <definedName name="__________LHT1">[2]INPUT!$B$33</definedName>
    <definedName name="__________LHT2">[2]INPUT!$E$33</definedName>
    <definedName name="__________LWT1">[2]INPUT!$D$33</definedName>
    <definedName name="__________LWT2">[2]INPUT!$G$33</definedName>
    <definedName name="__________MHT1">[2]INPUT!$B$32</definedName>
    <definedName name="__________MHT2">[2]INPUT!$E$32</definedName>
    <definedName name="__________MWT1">[2]INPUT!$D$32</definedName>
    <definedName name="__________MWT2">[2]INPUT!$G$32</definedName>
    <definedName name="__________pt15">'[1]Tool Recommendation'!$C$15</definedName>
    <definedName name="__________pt16">'[1]Tool Recommendation'!$C$16</definedName>
    <definedName name="__________pt17">'[1]Tool Recommendation'!$C$17</definedName>
    <definedName name="__________pt18">'[1]Tool Recommendation'!$C$18</definedName>
    <definedName name="__________pt20">'[1]Tool Recommendation'!$C$20</definedName>
    <definedName name="__________pt21">'[1]Tool Recommendation'!$C$21</definedName>
    <definedName name="__________pt22">'[1]Tool Recommendation'!$C$22</definedName>
    <definedName name="__________pt23">'[1]Tool Recommendation'!$C$23</definedName>
    <definedName name="__________pt25">'[1]Tool Recommendation'!$C$25</definedName>
    <definedName name="__________pt26">'[1]Tool Recommendation'!$C$26</definedName>
    <definedName name="__________pt28">'[1]Tool Recommendation'!$C$28</definedName>
    <definedName name="__________pt29">'[1]Tool Recommendation'!$C$29</definedName>
    <definedName name="__________pt31">'[1]Tool Recommendation'!$C$31</definedName>
    <definedName name="__________pt32">'[1]Tool Recommendation'!$C$32</definedName>
    <definedName name="__________pt33">'[1]Tool Recommendation'!$C$33</definedName>
    <definedName name="__________pt34">'[1]Tool Recommendation'!$C$34</definedName>
    <definedName name="__________pt35">'[1]Tool Recommendation'!$C$35</definedName>
    <definedName name="__________pt36">'[1]Tool Recommendation'!$C$36</definedName>
    <definedName name="__________pt37">'[1]Tool Recommendation'!$C$37</definedName>
    <definedName name="__________pt38">'[1]Tool Recommendation'!$C$38</definedName>
    <definedName name="__________pt39">'[1]Tool Recommendation'!$C$39</definedName>
    <definedName name="__________pt40">'[1]Tool Recommendation'!$C$40</definedName>
    <definedName name="__________pt41">'[3]Tool Recommendation'!#REF!</definedName>
    <definedName name="__________pt42">'[3]Tool Recommendation'!#REF!</definedName>
    <definedName name="__________pt43">'[3]Tool Recommendation'!#REF!</definedName>
    <definedName name="__________pt44">'[3]Tool Recommendation'!#REF!</definedName>
    <definedName name="__________pt45">'[3]Tool Recommendation'!#REF!</definedName>
    <definedName name="__________pt46">'[3]Tool Recommendation'!#REF!</definedName>
    <definedName name="__________pt47">'[3]Tool Recommendation'!#REF!</definedName>
    <definedName name="__________pt48">'[3]Tool Recommendation'!#REF!</definedName>
    <definedName name="__________pt49">'[3]Tool Recommendation'!#REF!</definedName>
    <definedName name="__________pt50">'[3]Tool Recommendation'!#REF!</definedName>
    <definedName name="__________pt51">'[3]Tool Recommendation'!#REF!</definedName>
    <definedName name="__________pt52">'[3]Tool Recommendation'!#REF!</definedName>
    <definedName name="__________pt53">'[3]Tool Recommendation'!#REF!</definedName>
    <definedName name="__________pt54">'[3]Tool Recommendation'!#REF!</definedName>
    <definedName name="__________pt55">'[3]Tool Recommendation'!#REF!</definedName>
    <definedName name="__________pt56">'[3]Tool Recommendation'!#REF!</definedName>
    <definedName name="__________pt57">'[3]Tool Recommendation'!#REF!</definedName>
    <definedName name="__________pt58">'[3]Tool Recommendation'!#REF!</definedName>
    <definedName name="__________pt59">'[3]Tool Recommendation'!#REF!</definedName>
    <definedName name="__________pt60">'[3]Tool Recommendation'!#REF!</definedName>
    <definedName name="__________pt61">'[3]Tool Recommendation'!#REF!</definedName>
    <definedName name="__________pt62">'[3]Tool Recommendation'!#REF!</definedName>
    <definedName name="__________pt63">'[3]Tool Recommendation'!#REF!</definedName>
    <definedName name="__________pt64">'[3]Tool Recommendation'!#REF!</definedName>
    <definedName name="__________pt65">'[3]Tool Recommendation'!#REF!</definedName>
    <definedName name="__________pt66">'[3]Tool Recommendation'!#REF!</definedName>
    <definedName name="__________pt67">'[3]Tool Recommendation'!#REF!</definedName>
    <definedName name="__________pt68">'[3]Tool Recommendation'!#REF!</definedName>
    <definedName name="__________pt69">'[3]Tool Recommendation'!#REF!</definedName>
    <definedName name="__________pt70">'[3]Tool Recommendation'!#REF!</definedName>
    <definedName name="__________pt71">'[3]Tool Recommendation'!#REF!</definedName>
    <definedName name="__________pt72">'[3]Tool Recommendation'!#REF!</definedName>
    <definedName name="__________pt73">'[3]Tool Recommendation'!#REF!</definedName>
    <definedName name="__________pt74">'[3]Tool Recommendation'!#REF!</definedName>
    <definedName name="__________pt75">'[3]Tool Recommendation'!#REF!</definedName>
    <definedName name="__________pt76">'[3]Tool Recommendation'!#REF!</definedName>
    <definedName name="__________pt77">'[3]Tool Recommendation'!#REF!</definedName>
    <definedName name="__________pt78">'[3]Tool Recommendation'!#REF!</definedName>
    <definedName name="__________pt79">'[3]Tool Recommendation'!#REF!</definedName>
    <definedName name="__________pt80">'[3]Tool Recommendation'!#REF!</definedName>
    <definedName name="__________pt81">'[3]Tool Recommendation'!#REF!</definedName>
    <definedName name="__________pt82">'[3]Tool Recommendation'!#REF!</definedName>
    <definedName name="__________pt83">'[3]Tool Recommendation'!#REF!</definedName>
    <definedName name="__________qry70">'[3]Tool Recommendation'!#REF!</definedName>
    <definedName name="__________qry72">'[3]Tool Recommendation'!#REF!</definedName>
    <definedName name="__________qty41">'[3]Tool Recommendation'!#REF!</definedName>
    <definedName name="__________qty42">'[3]Tool Recommendation'!#REF!</definedName>
    <definedName name="__________qty43">'[3]Tool Recommendation'!#REF!</definedName>
    <definedName name="__________qty44">'[3]Tool Recommendation'!#REF!</definedName>
    <definedName name="__________qty45">'[3]Tool Recommendation'!#REF!</definedName>
    <definedName name="__________qty46">'[3]Tool Recommendation'!#REF!</definedName>
    <definedName name="__________qty47">'[3]Tool Recommendation'!#REF!</definedName>
    <definedName name="__________qty48">'[3]Tool Recommendation'!#REF!</definedName>
    <definedName name="__________qty49">'[3]Tool Recommendation'!#REF!</definedName>
    <definedName name="__________qty50">'[3]Tool Recommendation'!#REF!</definedName>
    <definedName name="__________qty51">'[3]Tool Recommendation'!#REF!</definedName>
    <definedName name="__________qty52">'[3]Tool Recommendation'!#REF!</definedName>
    <definedName name="__________qty53">'[3]Tool Recommendation'!#REF!</definedName>
    <definedName name="__________qty54">'[3]Tool Recommendation'!#REF!</definedName>
    <definedName name="__________qty55">'[3]Tool Recommendation'!#REF!</definedName>
    <definedName name="__________qty56">'[3]Tool Recommendation'!#REF!</definedName>
    <definedName name="__________qty57">'[3]Tool Recommendation'!#REF!</definedName>
    <definedName name="__________qty58">'[3]Tool Recommendation'!#REF!</definedName>
    <definedName name="__________qty59">'[3]Tool Recommendation'!#REF!</definedName>
    <definedName name="__________qty60">'[3]Tool Recommendation'!#REF!</definedName>
    <definedName name="__________qty61">'[3]Tool Recommendation'!#REF!</definedName>
    <definedName name="__________qty62">'[3]Tool Recommendation'!#REF!</definedName>
    <definedName name="__________qty63">'[3]Tool Recommendation'!#REF!</definedName>
    <definedName name="__________qty64">'[3]Tool Recommendation'!#REF!</definedName>
    <definedName name="__________qty65">'[3]Tool Recommendation'!#REF!</definedName>
    <definedName name="__________qty66">'[3]Tool Recommendation'!#REF!</definedName>
    <definedName name="__________qty67">'[3]Tool Recommendation'!#REF!</definedName>
    <definedName name="__________qty68">'[3]Tool Recommendation'!#REF!</definedName>
    <definedName name="__________qty69">'[3]Tool Recommendation'!#REF!</definedName>
    <definedName name="__________qty71">'[3]Tool Recommendation'!#REF!</definedName>
    <definedName name="__________qty73">'[3]Tool Recommendation'!#REF!</definedName>
    <definedName name="__________qty74">'[3]Tool Recommendation'!#REF!</definedName>
    <definedName name="__________qty75">'[3]Tool Recommendation'!#REF!</definedName>
    <definedName name="__________qty76">'[3]Tool Recommendation'!#REF!</definedName>
    <definedName name="__________qty77">'[3]Tool Recommendation'!#REF!</definedName>
    <definedName name="__________qty78">'[3]Tool Recommendation'!#REF!</definedName>
    <definedName name="__________qty79">'[3]Tool Recommendation'!#REF!</definedName>
    <definedName name="__________qty80">'[3]Tool Recommendation'!#REF!</definedName>
    <definedName name="__________qty81">'[3]Tool Recommendation'!#REF!</definedName>
    <definedName name="__________qty82">'[3]Tool Recommendation'!#REF!</definedName>
    <definedName name="__________qty83">'[3]Tool Recommendation'!#REF!</definedName>
    <definedName name="__________THT1">[2]INPUT!$B$34</definedName>
    <definedName name="__________THT2">[2]INPUT!$E$34</definedName>
    <definedName name="__________TWT1">[2]INPUT!$D$34</definedName>
    <definedName name="__________TWT2">[2]INPUT!$G$34</definedName>
    <definedName name="__________VS1">#REF!</definedName>
    <definedName name="__________VS2">#REF!</definedName>
    <definedName name="__________XP9">#REF!</definedName>
    <definedName name="_________add3">'[1]General Input'!$B$12</definedName>
    <definedName name="_________Col1">#REF!</definedName>
    <definedName name="_________Col10">#REF!</definedName>
    <definedName name="_________Col11">#REF!</definedName>
    <definedName name="_________Col12">#REF!</definedName>
    <definedName name="_________Col13">#REF!</definedName>
    <definedName name="_________Col14">#REF!</definedName>
    <definedName name="_________Col2">#REF!</definedName>
    <definedName name="_________Col3">#REF!</definedName>
    <definedName name="_________Col4">#REF!</definedName>
    <definedName name="_________Col5">#REF!</definedName>
    <definedName name="_________Col6">#REF!</definedName>
    <definedName name="_________Col7">#REF!</definedName>
    <definedName name="_________Col8">#REF!</definedName>
    <definedName name="_________Col9">#REF!</definedName>
    <definedName name="_________CSL1">[2]INPUT!$C$23</definedName>
    <definedName name="_________des20">'[1]Tool Recommendation'!$D$20</definedName>
    <definedName name="_________des21">'[1]Tool Recommendation'!$D$21</definedName>
    <definedName name="_________des23">'[1]Tool Recommendation'!$D$23</definedName>
    <definedName name="_________des26">'[1]Tool Recommendation'!$D$26</definedName>
    <definedName name="_________des29">'[1]Tool Recommendation'!$D$29</definedName>
    <definedName name="_________des31">'[1]Tool Recommendation'!$D$31</definedName>
    <definedName name="_________des33">'[1]Tool Recommendation'!$D$33</definedName>
    <definedName name="_________des35">'[1]Tool Recommendation'!$D$35</definedName>
    <definedName name="_________des37">'[1]Tool Recommendation'!$D$37</definedName>
    <definedName name="_________des38">'[1]Tool Recommendation'!$D$38</definedName>
    <definedName name="_________des40">'[1]Tool Recommendation'!$D$40</definedName>
    <definedName name="_________des41">'[3]Tool Recommendation'!#REF!</definedName>
    <definedName name="_________des42">'[3]Tool Recommendation'!#REF!</definedName>
    <definedName name="_________des43">'[3]Tool Recommendation'!#REF!</definedName>
    <definedName name="_________des44">'[3]Tool Recommendation'!#REF!</definedName>
    <definedName name="_________des45">'[3]Tool Recommendation'!#REF!</definedName>
    <definedName name="_________des46">'[3]Tool Recommendation'!#REF!</definedName>
    <definedName name="_________des47">'[3]Tool Recommendation'!#REF!</definedName>
    <definedName name="_________des48">'[3]Tool Recommendation'!#REF!</definedName>
    <definedName name="_________des49">'[3]Tool Recommendation'!#REF!</definedName>
    <definedName name="_________des50">'[3]Tool Recommendation'!#REF!</definedName>
    <definedName name="_________des51">'[3]Tool Recommendation'!#REF!</definedName>
    <definedName name="_________des52">'[3]Tool Recommendation'!#REF!</definedName>
    <definedName name="_________des53">'[3]Tool Recommendation'!#REF!</definedName>
    <definedName name="_________des54">'[3]Tool Recommendation'!#REF!</definedName>
    <definedName name="_________des55">'[3]Tool Recommendation'!#REF!</definedName>
    <definedName name="_________des56">'[3]Tool Recommendation'!#REF!</definedName>
    <definedName name="_________des57">'[3]Tool Recommendation'!#REF!</definedName>
    <definedName name="_________des58">'[3]Tool Recommendation'!#REF!</definedName>
    <definedName name="_________des59">'[3]Tool Recommendation'!#REF!</definedName>
    <definedName name="_________des60">'[3]Tool Recommendation'!#REF!</definedName>
    <definedName name="_________des61">'[3]Tool Recommendation'!#REF!</definedName>
    <definedName name="_________des62">'[3]Tool Recommendation'!#REF!</definedName>
    <definedName name="_________des63">'[3]Tool Recommendation'!#REF!</definedName>
    <definedName name="_________des64">'[3]Tool Recommendation'!#REF!</definedName>
    <definedName name="_________des65">'[3]Tool Recommendation'!#REF!</definedName>
    <definedName name="_________des66">'[3]Tool Recommendation'!#REF!</definedName>
    <definedName name="_________des67">'[3]Tool Recommendation'!#REF!</definedName>
    <definedName name="_________des68">'[3]Tool Recommendation'!#REF!</definedName>
    <definedName name="_________des69">'[3]Tool Recommendation'!#REF!</definedName>
    <definedName name="_________des70">'[3]Tool Recommendation'!#REF!</definedName>
    <definedName name="_________des71">'[3]Tool Recommendation'!#REF!</definedName>
    <definedName name="_________des72">'[3]Tool Recommendation'!#REF!</definedName>
    <definedName name="_________des73">'[3]Tool Recommendation'!#REF!</definedName>
    <definedName name="_________des74">'[3]Tool Recommendation'!#REF!</definedName>
    <definedName name="_________des75">'[3]Tool Recommendation'!#REF!</definedName>
    <definedName name="_________des76">'[3]Tool Recommendation'!#REF!</definedName>
    <definedName name="_________des77">'[3]Tool Recommendation'!#REF!</definedName>
    <definedName name="_________des78">'[3]Tool Recommendation'!#REF!</definedName>
    <definedName name="_________des79">'[3]Tool Recommendation'!#REF!</definedName>
    <definedName name="_________des80">'[3]Tool Recommendation'!#REF!</definedName>
    <definedName name="_________des81">'[3]Tool Recommendation'!#REF!</definedName>
    <definedName name="_________des82">'[3]Tool Recommendation'!#REF!</definedName>
    <definedName name="_________des83">'[3]Tool Recommendation'!#REF!</definedName>
    <definedName name="_________DIP1">#REF!</definedName>
    <definedName name="_________DIP2">#REF!</definedName>
    <definedName name="_________DIP3">#REF!</definedName>
    <definedName name="_________DWT1">[2]INPUT!$D$35</definedName>
    <definedName name="_________DWT2">[2]INPUT!$G$35</definedName>
    <definedName name="_________LHT1">[2]INPUT!$B$33</definedName>
    <definedName name="_________LHT2">[2]INPUT!$E$33</definedName>
    <definedName name="_________LWT1">[2]INPUT!$D$33</definedName>
    <definedName name="_________LWT2">[2]INPUT!$G$33</definedName>
    <definedName name="_________MHT1">[2]INPUT!$B$32</definedName>
    <definedName name="_________MHT2">[2]INPUT!$E$32</definedName>
    <definedName name="_________MWT1">[2]INPUT!$D$32</definedName>
    <definedName name="_________MWT2">[2]INPUT!$G$32</definedName>
    <definedName name="_________pt15">'[1]Tool Recommendation'!$C$15</definedName>
    <definedName name="_________pt16">'[1]Tool Recommendation'!$C$16</definedName>
    <definedName name="_________pt17">'[1]Tool Recommendation'!$C$17</definedName>
    <definedName name="_________pt18">'[1]Tool Recommendation'!$C$18</definedName>
    <definedName name="_________pt20">'[1]Tool Recommendation'!$C$20</definedName>
    <definedName name="_________pt21">'[1]Tool Recommendation'!$C$21</definedName>
    <definedName name="_________pt22">'[1]Tool Recommendation'!$C$22</definedName>
    <definedName name="_________pt23">'[1]Tool Recommendation'!$C$23</definedName>
    <definedName name="_________pt25">'[1]Tool Recommendation'!$C$25</definedName>
    <definedName name="_________pt26">'[1]Tool Recommendation'!$C$26</definedName>
    <definedName name="_________pt28">'[1]Tool Recommendation'!$C$28</definedName>
    <definedName name="_________pt29">'[1]Tool Recommendation'!$C$29</definedName>
    <definedName name="_________pt31">'[1]Tool Recommendation'!$C$31</definedName>
    <definedName name="_________pt32">'[1]Tool Recommendation'!$C$32</definedName>
    <definedName name="_________pt33">'[1]Tool Recommendation'!$C$33</definedName>
    <definedName name="_________pt34">'[1]Tool Recommendation'!$C$34</definedName>
    <definedName name="_________pt35">'[1]Tool Recommendation'!$C$35</definedName>
    <definedName name="_________pt36">'[1]Tool Recommendation'!$C$36</definedName>
    <definedName name="_________pt37">'[1]Tool Recommendation'!$C$37</definedName>
    <definedName name="_________pt38">'[1]Tool Recommendation'!$C$38</definedName>
    <definedName name="_________pt39">'[1]Tool Recommendation'!$C$39</definedName>
    <definedName name="_________pt40">'[1]Tool Recommendation'!$C$40</definedName>
    <definedName name="_________pt41">'[3]Tool Recommendation'!#REF!</definedName>
    <definedName name="_________pt42">'[3]Tool Recommendation'!#REF!</definedName>
    <definedName name="_________pt43">'[3]Tool Recommendation'!#REF!</definedName>
    <definedName name="_________pt44">'[3]Tool Recommendation'!#REF!</definedName>
    <definedName name="_________pt45">'[3]Tool Recommendation'!#REF!</definedName>
    <definedName name="_________pt46">'[3]Tool Recommendation'!#REF!</definedName>
    <definedName name="_________pt47">'[3]Tool Recommendation'!#REF!</definedName>
    <definedName name="_________pt48">'[3]Tool Recommendation'!#REF!</definedName>
    <definedName name="_________pt49">'[3]Tool Recommendation'!#REF!</definedName>
    <definedName name="_________pt50">'[3]Tool Recommendation'!#REF!</definedName>
    <definedName name="_________pt51">'[3]Tool Recommendation'!#REF!</definedName>
    <definedName name="_________pt52">'[3]Tool Recommendation'!#REF!</definedName>
    <definedName name="_________pt53">'[3]Tool Recommendation'!#REF!</definedName>
    <definedName name="_________pt54">'[3]Tool Recommendation'!#REF!</definedName>
    <definedName name="_________pt55">'[3]Tool Recommendation'!#REF!</definedName>
    <definedName name="_________pt56">'[3]Tool Recommendation'!#REF!</definedName>
    <definedName name="_________pt57">'[3]Tool Recommendation'!#REF!</definedName>
    <definedName name="_________pt58">'[3]Tool Recommendation'!#REF!</definedName>
    <definedName name="_________pt59">'[3]Tool Recommendation'!#REF!</definedName>
    <definedName name="_________pt60">'[3]Tool Recommendation'!#REF!</definedName>
    <definedName name="_________pt61">'[3]Tool Recommendation'!#REF!</definedName>
    <definedName name="_________pt62">'[3]Tool Recommendation'!#REF!</definedName>
    <definedName name="_________pt63">'[3]Tool Recommendation'!#REF!</definedName>
    <definedName name="_________pt64">'[3]Tool Recommendation'!#REF!</definedName>
    <definedName name="_________pt65">'[3]Tool Recommendation'!#REF!</definedName>
    <definedName name="_________pt66">'[3]Tool Recommendation'!#REF!</definedName>
    <definedName name="_________pt67">'[3]Tool Recommendation'!#REF!</definedName>
    <definedName name="_________pt68">'[3]Tool Recommendation'!#REF!</definedName>
    <definedName name="_________pt69">'[3]Tool Recommendation'!#REF!</definedName>
    <definedName name="_________pt70">'[3]Tool Recommendation'!#REF!</definedName>
    <definedName name="_________pt71">'[3]Tool Recommendation'!#REF!</definedName>
    <definedName name="_________pt72">'[3]Tool Recommendation'!#REF!</definedName>
    <definedName name="_________pt73">'[3]Tool Recommendation'!#REF!</definedName>
    <definedName name="_________pt74">'[3]Tool Recommendation'!#REF!</definedName>
    <definedName name="_________pt75">'[3]Tool Recommendation'!#REF!</definedName>
    <definedName name="_________pt76">'[3]Tool Recommendation'!#REF!</definedName>
    <definedName name="_________pt77">'[3]Tool Recommendation'!#REF!</definedName>
    <definedName name="_________pt78">'[3]Tool Recommendation'!#REF!</definedName>
    <definedName name="_________pt79">'[3]Tool Recommendation'!#REF!</definedName>
    <definedName name="_________pt80">'[3]Tool Recommendation'!#REF!</definedName>
    <definedName name="_________pt81">'[3]Tool Recommendation'!#REF!</definedName>
    <definedName name="_________pt82">'[3]Tool Recommendation'!#REF!</definedName>
    <definedName name="_________pt83">'[3]Tool Recommendation'!#REF!</definedName>
    <definedName name="_________qry70">'[3]Tool Recommendation'!#REF!</definedName>
    <definedName name="_________qry72">'[3]Tool Recommendation'!#REF!</definedName>
    <definedName name="_________qty41">'[3]Tool Recommendation'!#REF!</definedName>
    <definedName name="_________qty42">'[3]Tool Recommendation'!#REF!</definedName>
    <definedName name="_________qty43">'[3]Tool Recommendation'!#REF!</definedName>
    <definedName name="_________qty44">'[3]Tool Recommendation'!#REF!</definedName>
    <definedName name="_________qty45">'[3]Tool Recommendation'!#REF!</definedName>
    <definedName name="_________qty46">'[3]Tool Recommendation'!#REF!</definedName>
    <definedName name="_________qty47">'[3]Tool Recommendation'!#REF!</definedName>
    <definedName name="_________qty48">'[3]Tool Recommendation'!#REF!</definedName>
    <definedName name="_________qty49">'[3]Tool Recommendation'!#REF!</definedName>
    <definedName name="_________qty50">'[3]Tool Recommendation'!#REF!</definedName>
    <definedName name="_________qty51">'[3]Tool Recommendation'!#REF!</definedName>
    <definedName name="_________qty52">'[3]Tool Recommendation'!#REF!</definedName>
    <definedName name="_________qty53">'[3]Tool Recommendation'!#REF!</definedName>
    <definedName name="_________qty54">'[3]Tool Recommendation'!#REF!</definedName>
    <definedName name="_________qty55">'[3]Tool Recommendation'!#REF!</definedName>
    <definedName name="_________qty56">'[3]Tool Recommendation'!#REF!</definedName>
    <definedName name="_________qty57">'[3]Tool Recommendation'!#REF!</definedName>
    <definedName name="_________qty58">'[3]Tool Recommendation'!#REF!</definedName>
    <definedName name="_________qty59">'[3]Tool Recommendation'!#REF!</definedName>
    <definedName name="_________qty60">'[3]Tool Recommendation'!#REF!</definedName>
    <definedName name="_________qty61">'[3]Tool Recommendation'!#REF!</definedName>
    <definedName name="_________qty62">'[3]Tool Recommendation'!#REF!</definedName>
    <definedName name="_________qty63">'[3]Tool Recommendation'!#REF!</definedName>
    <definedName name="_________qty64">'[3]Tool Recommendation'!#REF!</definedName>
    <definedName name="_________qty65">'[3]Tool Recommendation'!#REF!</definedName>
    <definedName name="_________qty66">'[3]Tool Recommendation'!#REF!</definedName>
    <definedName name="_________qty67">'[3]Tool Recommendation'!#REF!</definedName>
    <definedName name="_________qty68">'[3]Tool Recommendation'!#REF!</definedName>
    <definedName name="_________qty69">'[3]Tool Recommendation'!#REF!</definedName>
    <definedName name="_________qty71">'[3]Tool Recommendation'!#REF!</definedName>
    <definedName name="_________qty73">'[3]Tool Recommendation'!#REF!</definedName>
    <definedName name="_________qty74">'[3]Tool Recommendation'!#REF!</definedName>
    <definedName name="_________qty75">'[3]Tool Recommendation'!#REF!</definedName>
    <definedName name="_________qty76">'[3]Tool Recommendation'!#REF!</definedName>
    <definedName name="_________qty77">'[3]Tool Recommendation'!#REF!</definedName>
    <definedName name="_________qty78">'[3]Tool Recommendation'!#REF!</definedName>
    <definedName name="_________qty79">'[3]Tool Recommendation'!#REF!</definedName>
    <definedName name="_________qty80">'[3]Tool Recommendation'!#REF!</definedName>
    <definedName name="_________qty81">'[3]Tool Recommendation'!#REF!</definedName>
    <definedName name="_________qty82">'[3]Tool Recommendation'!#REF!</definedName>
    <definedName name="_________qty83">'[3]Tool Recommendation'!#REF!</definedName>
    <definedName name="_________THT1">[2]INPUT!$B$34</definedName>
    <definedName name="_________THT2">[2]INPUT!$E$34</definedName>
    <definedName name="_________TWT1">[2]INPUT!$D$34</definedName>
    <definedName name="_________TWT2">[2]INPUT!$G$34</definedName>
    <definedName name="_________VS1">#REF!</definedName>
    <definedName name="_________VS2">#REF!</definedName>
    <definedName name="_________w1">#REF!</definedName>
    <definedName name="_________w2">#REF!</definedName>
    <definedName name="_________w3">#REF!</definedName>
    <definedName name="_________w5">#REF!</definedName>
    <definedName name="_________w6">#REF!</definedName>
    <definedName name="_________XP9">#REF!</definedName>
    <definedName name="________add3">'[1]General Input'!$B$12</definedName>
    <definedName name="________Col1">#REF!</definedName>
    <definedName name="________Col10">#REF!</definedName>
    <definedName name="________Col11">#REF!</definedName>
    <definedName name="________Col12">#REF!</definedName>
    <definedName name="________Col13">#REF!</definedName>
    <definedName name="________Col14">#REF!</definedName>
    <definedName name="________Col2">#REF!</definedName>
    <definedName name="________Col3">#REF!</definedName>
    <definedName name="________Col4">#REF!</definedName>
    <definedName name="________Col5">#REF!</definedName>
    <definedName name="________Col6">#REF!</definedName>
    <definedName name="________Col7">#REF!</definedName>
    <definedName name="________Col8">#REF!</definedName>
    <definedName name="________Col9">#REF!</definedName>
    <definedName name="________CSL1">[2]INPUT!$C$23</definedName>
    <definedName name="________des20">'[1]Tool Recommendation'!$D$20</definedName>
    <definedName name="________des21">'[1]Tool Recommendation'!$D$21</definedName>
    <definedName name="________des23">'[1]Tool Recommendation'!$D$23</definedName>
    <definedName name="________des26">'[1]Tool Recommendation'!$D$26</definedName>
    <definedName name="________des29">'[1]Tool Recommendation'!$D$29</definedName>
    <definedName name="________des31">'[1]Tool Recommendation'!$D$31</definedName>
    <definedName name="________des33">'[1]Tool Recommendation'!$D$33</definedName>
    <definedName name="________des35">'[1]Tool Recommendation'!$D$35</definedName>
    <definedName name="________des37">'[1]Tool Recommendation'!$D$37</definedName>
    <definedName name="________des38">'[1]Tool Recommendation'!$D$38</definedName>
    <definedName name="________des40">'[1]Tool Recommendation'!$D$40</definedName>
    <definedName name="________des41">'[3]Tool Recommendation'!#REF!</definedName>
    <definedName name="________des42">'[3]Tool Recommendation'!#REF!</definedName>
    <definedName name="________des43">'[3]Tool Recommendation'!#REF!</definedName>
    <definedName name="________des44">'[3]Tool Recommendation'!#REF!</definedName>
    <definedName name="________des45">'[3]Tool Recommendation'!#REF!</definedName>
    <definedName name="________des46">'[3]Tool Recommendation'!#REF!</definedName>
    <definedName name="________des47">'[3]Tool Recommendation'!#REF!</definedName>
    <definedName name="________des48">'[3]Tool Recommendation'!#REF!</definedName>
    <definedName name="________des49">'[3]Tool Recommendation'!#REF!</definedName>
    <definedName name="________des50">'[3]Tool Recommendation'!#REF!</definedName>
    <definedName name="________des51">'[3]Tool Recommendation'!#REF!</definedName>
    <definedName name="________des52">'[3]Tool Recommendation'!#REF!</definedName>
    <definedName name="________des53">'[3]Tool Recommendation'!#REF!</definedName>
    <definedName name="________des54">'[3]Tool Recommendation'!#REF!</definedName>
    <definedName name="________des55">'[3]Tool Recommendation'!#REF!</definedName>
    <definedName name="________des56">'[3]Tool Recommendation'!#REF!</definedName>
    <definedName name="________des57">'[3]Tool Recommendation'!#REF!</definedName>
    <definedName name="________des58">'[3]Tool Recommendation'!#REF!</definedName>
    <definedName name="________des59">'[3]Tool Recommendation'!#REF!</definedName>
    <definedName name="________des60">'[3]Tool Recommendation'!#REF!</definedName>
    <definedName name="________des61">'[3]Tool Recommendation'!#REF!</definedName>
    <definedName name="________des62">'[3]Tool Recommendation'!#REF!</definedName>
    <definedName name="________des63">'[3]Tool Recommendation'!#REF!</definedName>
    <definedName name="________des64">'[3]Tool Recommendation'!#REF!</definedName>
    <definedName name="________des65">'[3]Tool Recommendation'!#REF!</definedName>
    <definedName name="________des66">'[3]Tool Recommendation'!#REF!</definedName>
    <definedName name="________des67">'[3]Tool Recommendation'!#REF!</definedName>
    <definedName name="________des68">'[3]Tool Recommendation'!#REF!</definedName>
    <definedName name="________des69">'[3]Tool Recommendation'!#REF!</definedName>
    <definedName name="________des70">'[3]Tool Recommendation'!#REF!</definedName>
    <definedName name="________des71">'[3]Tool Recommendation'!#REF!</definedName>
    <definedName name="________des72">'[3]Tool Recommendation'!#REF!</definedName>
    <definedName name="________des73">'[3]Tool Recommendation'!#REF!</definedName>
    <definedName name="________des74">'[3]Tool Recommendation'!#REF!</definedName>
    <definedName name="________des75">'[3]Tool Recommendation'!#REF!</definedName>
    <definedName name="________des76">'[3]Tool Recommendation'!#REF!</definedName>
    <definedName name="________des77">'[3]Tool Recommendation'!#REF!</definedName>
    <definedName name="________des78">'[3]Tool Recommendation'!#REF!</definedName>
    <definedName name="________des79">'[3]Tool Recommendation'!#REF!</definedName>
    <definedName name="________des80">'[3]Tool Recommendation'!#REF!</definedName>
    <definedName name="________des81">'[3]Tool Recommendation'!#REF!</definedName>
    <definedName name="________des82">'[3]Tool Recommendation'!#REF!</definedName>
    <definedName name="________des83">'[3]Tool Recommendation'!#REF!</definedName>
    <definedName name="________DIP1">#REF!</definedName>
    <definedName name="________DIP2">#REF!</definedName>
    <definedName name="________DIP3">#REF!</definedName>
    <definedName name="________DWT1">[2]INPUT!$D$35</definedName>
    <definedName name="________DWT2">[2]INPUT!$G$35</definedName>
    <definedName name="________LHT1">[2]INPUT!$B$33</definedName>
    <definedName name="________LHT2">[2]INPUT!$E$33</definedName>
    <definedName name="________LWT1">[2]INPUT!$D$33</definedName>
    <definedName name="________LWT2">[2]INPUT!$G$33</definedName>
    <definedName name="________MHT1">[2]INPUT!$B$32</definedName>
    <definedName name="________MHT2">[2]INPUT!$E$32</definedName>
    <definedName name="________MWT1">[2]INPUT!$D$32</definedName>
    <definedName name="________MWT2">[2]INPUT!$G$32</definedName>
    <definedName name="________pt15">'[1]Tool Recommendation'!$C$15</definedName>
    <definedName name="________pt16">'[1]Tool Recommendation'!$C$16</definedName>
    <definedName name="________pt17">'[1]Tool Recommendation'!$C$17</definedName>
    <definedName name="________pt18">'[1]Tool Recommendation'!$C$18</definedName>
    <definedName name="________pt20">'[1]Tool Recommendation'!$C$20</definedName>
    <definedName name="________pt21">'[1]Tool Recommendation'!$C$21</definedName>
    <definedName name="________pt22">'[1]Tool Recommendation'!$C$22</definedName>
    <definedName name="________pt23">'[1]Tool Recommendation'!$C$23</definedName>
    <definedName name="________pt25">'[1]Tool Recommendation'!$C$25</definedName>
    <definedName name="________pt26">'[1]Tool Recommendation'!$C$26</definedName>
    <definedName name="________pt28">'[1]Tool Recommendation'!$C$28</definedName>
    <definedName name="________pt29">'[1]Tool Recommendation'!$C$29</definedName>
    <definedName name="________pt31">'[1]Tool Recommendation'!$C$31</definedName>
    <definedName name="________pt32">'[1]Tool Recommendation'!$C$32</definedName>
    <definedName name="________pt33">'[1]Tool Recommendation'!$C$33</definedName>
    <definedName name="________pt34">'[1]Tool Recommendation'!$C$34</definedName>
    <definedName name="________pt35">'[1]Tool Recommendation'!$C$35</definedName>
    <definedName name="________pt36">'[1]Tool Recommendation'!$C$36</definedName>
    <definedName name="________pt37">'[1]Tool Recommendation'!$C$37</definedName>
    <definedName name="________pt38">'[1]Tool Recommendation'!$C$38</definedName>
    <definedName name="________pt39">'[1]Tool Recommendation'!$C$39</definedName>
    <definedName name="________pt40">'[1]Tool Recommendation'!$C$40</definedName>
    <definedName name="________pt41">'[3]Tool Recommendation'!#REF!</definedName>
    <definedName name="________pt42">'[3]Tool Recommendation'!#REF!</definedName>
    <definedName name="________pt43">'[3]Tool Recommendation'!#REF!</definedName>
    <definedName name="________pt44">'[3]Tool Recommendation'!#REF!</definedName>
    <definedName name="________pt45">'[3]Tool Recommendation'!#REF!</definedName>
    <definedName name="________pt46">'[3]Tool Recommendation'!#REF!</definedName>
    <definedName name="________pt47">'[3]Tool Recommendation'!#REF!</definedName>
    <definedName name="________pt48">'[3]Tool Recommendation'!#REF!</definedName>
    <definedName name="________pt49">'[3]Tool Recommendation'!#REF!</definedName>
    <definedName name="________pt50">'[3]Tool Recommendation'!#REF!</definedName>
    <definedName name="________pt51">'[3]Tool Recommendation'!#REF!</definedName>
    <definedName name="________pt52">'[3]Tool Recommendation'!#REF!</definedName>
    <definedName name="________pt53">'[3]Tool Recommendation'!#REF!</definedName>
    <definedName name="________pt54">'[3]Tool Recommendation'!#REF!</definedName>
    <definedName name="________pt55">'[3]Tool Recommendation'!#REF!</definedName>
    <definedName name="________pt56">'[3]Tool Recommendation'!#REF!</definedName>
    <definedName name="________pt57">'[3]Tool Recommendation'!#REF!</definedName>
    <definedName name="________pt58">'[3]Tool Recommendation'!#REF!</definedName>
    <definedName name="________pt59">'[3]Tool Recommendation'!#REF!</definedName>
    <definedName name="________pt60">'[3]Tool Recommendation'!#REF!</definedName>
    <definedName name="________pt61">'[3]Tool Recommendation'!#REF!</definedName>
    <definedName name="________pt62">'[3]Tool Recommendation'!#REF!</definedName>
    <definedName name="________pt63">'[3]Tool Recommendation'!#REF!</definedName>
    <definedName name="________pt64">'[3]Tool Recommendation'!#REF!</definedName>
    <definedName name="________pt65">'[3]Tool Recommendation'!#REF!</definedName>
    <definedName name="________pt66">'[3]Tool Recommendation'!#REF!</definedName>
    <definedName name="________pt67">'[3]Tool Recommendation'!#REF!</definedName>
    <definedName name="________pt68">'[3]Tool Recommendation'!#REF!</definedName>
    <definedName name="________pt69">'[3]Tool Recommendation'!#REF!</definedName>
    <definedName name="________pt70">'[3]Tool Recommendation'!#REF!</definedName>
    <definedName name="________pt71">'[3]Tool Recommendation'!#REF!</definedName>
    <definedName name="________pt72">'[3]Tool Recommendation'!#REF!</definedName>
    <definedName name="________pt73">'[3]Tool Recommendation'!#REF!</definedName>
    <definedName name="________pt74">'[3]Tool Recommendation'!#REF!</definedName>
    <definedName name="________pt75">'[3]Tool Recommendation'!#REF!</definedName>
    <definedName name="________pt76">'[3]Tool Recommendation'!#REF!</definedName>
    <definedName name="________pt77">'[3]Tool Recommendation'!#REF!</definedName>
    <definedName name="________pt78">'[3]Tool Recommendation'!#REF!</definedName>
    <definedName name="________pt79">'[3]Tool Recommendation'!#REF!</definedName>
    <definedName name="________pt80">'[3]Tool Recommendation'!#REF!</definedName>
    <definedName name="________pt81">'[3]Tool Recommendation'!#REF!</definedName>
    <definedName name="________pt82">'[3]Tool Recommendation'!#REF!</definedName>
    <definedName name="________pt83">'[3]Tool Recommendation'!#REF!</definedName>
    <definedName name="________qry70">'[3]Tool Recommendation'!#REF!</definedName>
    <definedName name="________qry72">'[3]Tool Recommendation'!#REF!</definedName>
    <definedName name="________qty41">'[3]Tool Recommendation'!#REF!</definedName>
    <definedName name="________qty42">'[3]Tool Recommendation'!#REF!</definedName>
    <definedName name="________qty43">'[3]Tool Recommendation'!#REF!</definedName>
    <definedName name="________qty44">'[3]Tool Recommendation'!#REF!</definedName>
    <definedName name="________qty45">'[3]Tool Recommendation'!#REF!</definedName>
    <definedName name="________qty46">'[3]Tool Recommendation'!#REF!</definedName>
    <definedName name="________qty47">'[3]Tool Recommendation'!#REF!</definedName>
    <definedName name="________qty48">'[3]Tool Recommendation'!#REF!</definedName>
    <definedName name="________qty49">'[3]Tool Recommendation'!#REF!</definedName>
    <definedName name="________qty50">'[3]Tool Recommendation'!#REF!</definedName>
    <definedName name="________qty51">'[3]Tool Recommendation'!#REF!</definedName>
    <definedName name="________qty52">'[3]Tool Recommendation'!#REF!</definedName>
    <definedName name="________qty53">'[3]Tool Recommendation'!#REF!</definedName>
    <definedName name="________qty54">'[3]Tool Recommendation'!#REF!</definedName>
    <definedName name="________qty55">'[3]Tool Recommendation'!#REF!</definedName>
    <definedName name="________qty56">'[3]Tool Recommendation'!#REF!</definedName>
    <definedName name="________qty57">'[3]Tool Recommendation'!#REF!</definedName>
    <definedName name="________qty58">'[3]Tool Recommendation'!#REF!</definedName>
    <definedName name="________qty59">'[3]Tool Recommendation'!#REF!</definedName>
    <definedName name="________qty60">'[3]Tool Recommendation'!#REF!</definedName>
    <definedName name="________qty61">'[3]Tool Recommendation'!#REF!</definedName>
    <definedName name="________qty62">'[3]Tool Recommendation'!#REF!</definedName>
    <definedName name="________qty63">'[3]Tool Recommendation'!#REF!</definedName>
    <definedName name="________qty64">'[3]Tool Recommendation'!#REF!</definedName>
    <definedName name="________qty65">'[3]Tool Recommendation'!#REF!</definedName>
    <definedName name="________qty66">'[3]Tool Recommendation'!#REF!</definedName>
    <definedName name="________qty67">'[3]Tool Recommendation'!#REF!</definedName>
    <definedName name="________qty68">'[3]Tool Recommendation'!#REF!</definedName>
    <definedName name="________qty69">'[3]Tool Recommendation'!#REF!</definedName>
    <definedName name="________qty71">'[3]Tool Recommendation'!#REF!</definedName>
    <definedName name="________qty73">'[3]Tool Recommendation'!#REF!</definedName>
    <definedName name="________qty74">'[3]Tool Recommendation'!#REF!</definedName>
    <definedName name="________qty75">'[3]Tool Recommendation'!#REF!</definedName>
    <definedName name="________qty76">'[3]Tool Recommendation'!#REF!</definedName>
    <definedName name="________qty77">'[3]Tool Recommendation'!#REF!</definedName>
    <definedName name="________qty78">'[3]Tool Recommendation'!#REF!</definedName>
    <definedName name="________qty79">'[3]Tool Recommendation'!#REF!</definedName>
    <definedName name="________qty80">'[3]Tool Recommendation'!#REF!</definedName>
    <definedName name="________qty81">'[3]Tool Recommendation'!#REF!</definedName>
    <definedName name="________qty82">'[3]Tool Recommendation'!#REF!</definedName>
    <definedName name="________qty83">'[3]Tool Recommendation'!#REF!</definedName>
    <definedName name="________THT1">[2]INPUT!$B$34</definedName>
    <definedName name="________THT2">[2]INPUT!$E$34</definedName>
    <definedName name="________TWT1">[2]INPUT!$D$34</definedName>
    <definedName name="________TWT2">[2]INPUT!$G$34</definedName>
    <definedName name="________VS1">#REF!</definedName>
    <definedName name="________VS2">#REF!</definedName>
    <definedName name="________w1">#REF!</definedName>
    <definedName name="________w2">#REF!</definedName>
    <definedName name="________w3">#REF!</definedName>
    <definedName name="________w5">#REF!</definedName>
    <definedName name="________w6">#REF!</definedName>
    <definedName name="________XP9">#REF!</definedName>
    <definedName name="_______add3">'[1]General Input'!$B$12</definedName>
    <definedName name="_______Col1">#REF!</definedName>
    <definedName name="_______Col10">#REF!</definedName>
    <definedName name="_______Col11">#REF!</definedName>
    <definedName name="_______Col12">#REF!</definedName>
    <definedName name="_______Col13">#REF!</definedName>
    <definedName name="_______Col14">#REF!</definedName>
    <definedName name="_______Col2">#REF!</definedName>
    <definedName name="_______Col3">#REF!</definedName>
    <definedName name="_______Col4">#REF!</definedName>
    <definedName name="_______Col5">#REF!</definedName>
    <definedName name="_______Col6">#REF!</definedName>
    <definedName name="_______Col7">#REF!</definedName>
    <definedName name="_______Col8">#REF!</definedName>
    <definedName name="_______Col9">#REF!</definedName>
    <definedName name="_______CSL1">[2]INPUT!$C$23</definedName>
    <definedName name="_______des20">'[1]Tool Recommendation'!$D$20</definedName>
    <definedName name="_______des21">'[1]Tool Recommendation'!$D$21</definedName>
    <definedName name="_______des23">'[1]Tool Recommendation'!$D$23</definedName>
    <definedName name="_______des26">'[1]Tool Recommendation'!$D$26</definedName>
    <definedName name="_______des29">'[1]Tool Recommendation'!$D$29</definedName>
    <definedName name="_______des31">'[1]Tool Recommendation'!$D$31</definedName>
    <definedName name="_______des33">'[1]Tool Recommendation'!$D$33</definedName>
    <definedName name="_______des35">'[1]Tool Recommendation'!$D$35</definedName>
    <definedName name="_______des37">'[1]Tool Recommendation'!$D$37</definedName>
    <definedName name="_______des38">'[1]Tool Recommendation'!$D$38</definedName>
    <definedName name="_______des40">'[1]Tool Recommendation'!$D$40</definedName>
    <definedName name="_______des41">'[3]Tool Recommendation'!#REF!</definedName>
    <definedName name="_______des42">'[3]Tool Recommendation'!#REF!</definedName>
    <definedName name="_______des43">'[3]Tool Recommendation'!#REF!</definedName>
    <definedName name="_______des44">'[3]Tool Recommendation'!#REF!</definedName>
    <definedName name="_______des45">'[3]Tool Recommendation'!#REF!</definedName>
    <definedName name="_______des46">'[3]Tool Recommendation'!#REF!</definedName>
    <definedName name="_______des47">'[3]Tool Recommendation'!#REF!</definedName>
    <definedName name="_______des48">'[3]Tool Recommendation'!#REF!</definedName>
    <definedName name="_______des49">'[3]Tool Recommendation'!#REF!</definedName>
    <definedName name="_______des50">'[3]Tool Recommendation'!#REF!</definedName>
    <definedName name="_______des51">'[3]Tool Recommendation'!#REF!</definedName>
    <definedName name="_______des52">'[3]Tool Recommendation'!#REF!</definedName>
    <definedName name="_______des53">'[3]Tool Recommendation'!#REF!</definedName>
    <definedName name="_______des54">'[3]Tool Recommendation'!#REF!</definedName>
    <definedName name="_______des55">'[3]Tool Recommendation'!#REF!</definedName>
    <definedName name="_______des56">'[3]Tool Recommendation'!#REF!</definedName>
    <definedName name="_______des57">'[3]Tool Recommendation'!#REF!</definedName>
    <definedName name="_______des58">'[3]Tool Recommendation'!#REF!</definedName>
    <definedName name="_______des59">'[3]Tool Recommendation'!#REF!</definedName>
    <definedName name="_______des60">'[3]Tool Recommendation'!#REF!</definedName>
    <definedName name="_______des61">'[3]Tool Recommendation'!#REF!</definedName>
    <definedName name="_______des62">'[3]Tool Recommendation'!#REF!</definedName>
    <definedName name="_______des63">'[3]Tool Recommendation'!#REF!</definedName>
    <definedName name="_______des64">'[3]Tool Recommendation'!#REF!</definedName>
    <definedName name="_______des65">'[3]Tool Recommendation'!#REF!</definedName>
    <definedName name="_______des66">'[3]Tool Recommendation'!#REF!</definedName>
    <definedName name="_______des67">'[3]Tool Recommendation'!#REF!</definedName>
    <definedName name="_______des68">'[3]Tool Recommendation'!#REF!</definedName>
    <definedName name="_______des69">'[3]Tool Recommendation'!#REF!</definedName>
    <definedName name="_______des70">'[3]Tool Recommendation'!#REF!</definedName>
    <definedName name="_______des71">'[3]Tool Recommendation'!#REF!</definedName>
    <definedName name="_______des72">'[3]Tool Recommendation'!#REF!</definedName>
    <definedName name="_______des73">'[3]Tool Recommendation'!#REF!</definedName>
    <definedName name="_______des74">'[3]Tool Recommendation'!#REF!</definedName>
    <definedName name="_______des75">'[3]Tool Recommendation'!#REF!</definedName>
    <definedName name="_______des76">'[3]Tool Recommendation'!#REF!</definedName>
    <definedName name="_______des77">'[3]Tool Recommendation'!#REF!</definedName>
    <definedName name="_______des78">'[3]Tool Recommendation'!#REF!</definedName>
    <definedName name="_______des79">'[3]Tool Recommendation'!#REF!</definedName>
    <definedName name="_______des80">'[3]Tool Recommendation'!#REF!</definedName>
    <definedName name="_______des81">'[3]Tool Recommendation'!#REF!</definedName>
    <definedName name="_______des82">'[3]Tool Recommendation'!#REF!</definedName>
    <definedName name="_______des83">'[3]Tool Recommendation'!#REF!</definedName>
    <definedName name="_______DIP1">#REF!</definedName>
    <definedName name="_______DIP2">#REF!</definedName>
    <definedName name="_______DIP3">#REF!</definedName>
    <definedName name="_______DWT1">[2]INPUT!$D$35</definedName>
    <definedName name="_______DWT2">[2]INPUT!$G$35</definedName>
    <definedName name="_______LHT1">[2]INPUT!$B$33</definedName>
    <definedName name="_______LHT2">[2]INPUT!$E$33</definedName>
    <definedName name="_______LWT1">[2]INPUT!$D$33</definedName>
    <definedName name="_______LWT2">[2]INPUT!$G$33</definedName>
    <definedName name="_______MHT1">[2]INPUT!$B$32</definedName>
    <definedName name="_______MHT2">[2]INPUT!$E$32</definedName>
    <definedName name="_______MWT1">[2]INPUT!$D$32</definedName>
    <definedName name="_______MWT2">[2]INPUT!$G$32</definedName>
    <definedName name="_______pt15">'[1]Tool Recommendation'!$C$15</definedName>
    <definedName name="_______pt16">'[1]Tool Recommendation'!$C$16</definedName>
    <definedName name="_______pt17">'[1]Tool Recommendation'!$C$17</definedName>
    <definedName name="_______pt18">'[1]Tool Recommendation'!$C$18</definedName>
    <definedName name="_______pt20">'[1]Tool Recommendation'!$C$20</definedName>
    <definedName name="_______pt21">'[1]Tool Recommendation'!$C$21</definedName>
    <definedName name="_______pt22">'[1]Tool Recommendation'!$C$22</definedName>
    <definedName name="_______pt23">'[1]Tool Recommendation'!$C$23</definedName>
    <definedName name="_______pt25">'[1]Tool Recommendation'!$C$25</definedName>
    <definedName name="_______pt26">'[1]Tool Recommendation'!$C$26</definedName>
    <definedName name="_______pt28">'[1]Tool Recommendation'!$C$28</definedName>
    <definedName name="_______pt29">'[1]Tool Recommendation'!$C$29</definedName>
    <definedName name="_______pt31">'[1]Tool Recommendation'!$C$31</definedName>
    <definedName name="_______pt32">'[1]Tool Recommendation'!$C$32</definedName>
    <definedName name="_______pt33">'[1]Tool Recommendation'!$C$33</definedName>
    <definedName name="_______pt34">'[1]Tool Recommendation'!$C$34</definedName>
    <definedName name="_______pt35">'[1]Tool Recommendation'!$C$35</definedName>
    <definedName name="_______pt36">'[1]Tool Recommendation'!$C$36</definedName>
    <definedName name="_______pt37">'[1]Tool Recommendation'!$C$37</definedName>
    <definedName name="_______pt38">'[1]Tool Recommendation'!$C$38</definedName>
    <definedName name="_______pt39">'[1]Tool Recommendation'!$C$39</definedName>
    <definedName name="_______pt40">'[1]Tool Recommendation'!$C$40</definedName>
    <definedName name="_______pt41">'[3]Tool Recommendation'!#REF!</definedName>
    <definedName name="_______pt42">'[3]Tool Recommendation'!#REF!</definedName>
    <definedName name="_______pt43">'[3]Tool Recommendation'!#REF!</definedName>
    <definedName name="_______pt44">'[3]Tool Recommendation'!#REF!</definedName>
    <definedName name="_______pt45">'[3]Tool Recommendation'!#REF!</definedName>
    <definedName name="_______pt46">'[3]Tool Recommendation'!#REF!</definedName>
    <definedName name="_______pt47">'[3]Tool Recommendation'!#REF!</definedName>
    <definedName name="_______pt48">'[3]Tool Recommendation'!#REF!</definedName>
    <definedName name="_______pt49">'[3]Tool Recommendation'!#REF!</definedName>
    <definedName name="_______pt50">'[3]Tool Recommendation'!#REF!</definedName>
    <definedName name="_______pt51">'[3]Tool Recommendation'!#REF!</definedName>
    <definedName name="_______pt52">'[3]Tool Recommendation'!#REF!</definedName>
    <definedName name="_______pt53">'[3]Tool Recommendation'!#REF!</definedName>
    <definedName name="_______pt54">'[3]Tool Recommendation'!#REF!</definedName>
    <definedName name="_______pt55">'[3]Tool Recommendation'!#REF!</definedName>
    <definedName name="_______pt56">'[3]Tool Recommendation'!#REF!</definedName>
    <definedName name="_______pt57">'[3]Tool Recommendation'!#REF!</definedName>
    <definedName name="_______pt58">'[3]Tool Recommendation'!#REF!</definedName>
    <definedName name="_______pt59">'[3]Tool Recommendation'!#REF!</definedName>
    <definedName name="_______pt60">'[3]Tool Recommendation'!#REF!</definedName>
    <definedName name="_______pt61">'[3]Tool Recommendation'!#REF!</definedName>
    <definedName name="_______pt62">'[3]Tool Recommendation'!#REF!</definedName>
    <definedName name="_______pt63">'[3]Tool Recommendation'!#REF!</definedName>
    <definedName name="_______pt64">'[3]Tool Recommendation'!#REF!</definedName>
    <definedName name="_______pt65">'[3]Tool Recommendation'!#REF!</definedName>
    <definedName name="_______pt66">'[3]Tool Recommendation'!#REF!</definedName>
    <definedName name="_______pt67">'[3]Tool Recommendation'!#REF!</definedName>
    <definedName name="_______pt68">'[3]Tool Recommendation'!#REF!</definedName>
    <definedName name="_______pt69">'[3]Tool Recommendation'!#REF!</definedName>
    <definedName name="_______pt70">'[3]Tool Recommendation'!#REF!</definedName>
    <definedName name="_______pt71">'[3]Tool Recommendation'!#REF!</definedName>
    <definedName name="_______pt72">'[3]Tool Recommendation'!#REF!</definedName>
    <definedName name="_______pt73">'[3]Tool Recommendation'!#REF!</definedName>
    <definedName name="_______pt74">'[3]Tool Recommendation'!#REF!</definedName>
    <definedName name="_______pt75">'[3]Tool Recommendation'!#REF!</definedName>
    <definedName name="_______pt76">'[3]Tool Recommendation'!#REF!</definedName>
    <definedName name="_______pt77">'[3]Tool Recommendation'!#REF!</definedName>
    <definedName name="_______pt78">'[3]Tool Recommendation'!#REF!</definedName>
    <definedName name="_______pt79">'[3]Tool Recommendation'!#REF!</definedName>
    <definedName name="_______pt80">'[3]Tool Recommendation'!#REF!</definedName>
    <definedName name="_______pt81">'[3]Tool Recommendation'!#REF!</definedName>
    <definedName name="_______pt82">'[3]Tool Recommendation'!#REF!</definedName>
    <definedName name="_______pt83">'[3]Tool Recommendation'!#REF!</definedName>
    <definedName name="_______qry70">'[3]Tool Recommendation'!#REF!</definedName>
    <definedName name="_______qry72">'[3]Tool Recommendation'!#REF!</definedName>
    <definedName name="_______qty41">'[3]Tool Recommendation'!#REF!</definedName>
    <definedName name="_______qty42">'[3]Tool Recommendation'!#REF!</definedName>
    <definedName name="_______qty43">'[3]Tool Recommendation'!#REF!</definedName>
    <definedName name="_______qty44">'[3]Tool Recommendation'!#REF!</definedName>
    <definedName name="_______qty45">'[3]Tool Recommendation'!#REF!</definedName>
    <definedName name="_______qty46">'[3]Tool Recommendation'!#REF!</definedName>
    <definedName name="_______qty47">'[3]Tool Recommendation'!#REF!</definedName>
    <definedName name="_______qty48">'[3]Tool Recommendation'!#REF!</definedName>
    <definedName name="_______qty49">'[3]Tool Recommendation'!#REF!</definedName>
    <definedName name="_______qty50">'[3]Tool Recommendation'!#REF!</definedName>
    <definedName name="_______qty51">'[3]Tool Recommendation'!#REF!</definedName>
    <definedName name="_______qty52">'[3]Tool Recommendation'!#REF!</definedName>
    <definedName name="_______qty53">'[3]Tool Recommendation'!#REF!</definedName>
    <definedName name="_______qty54">'[3]Tool Recommendation'!#REF!</definedName>
    <definedName name="_______qty55">'[3]Tool Recommendation'!#REF!</definedName>
    <definedName name="_______qty56">'[3]Tool Recommendation'!#REF!</definedName>
    <definedName name="_______qty57">'[3]Tool Recommendation'!#REF!</definedName>
    <definedName name="_______qty58">'[3]Tool Recommendation'!#REF!</definedName>
    <definedName name="_______qty59">'[3]Tool Recommendation'!#REF!</definedName>
    <definedName name="_______qty60">'[3]Tool Recommendation'!#REF!</definedName>
    <definedName name="_______qty61">'[3]Tool Recommendation'!#REF!</definedName>
    <definedName name="_______qty62">'[3]Tool Recommendation'!#REF!</definedName>
    <definedName name="_______qty63">'[3]Tool Recommendation'!#REF!</definedName>
    <definedName name="_______qty64">'[3]Tool Recommendation'!#REF!</definedName>
    <definedName name="_______qty65">'[3]Tool Recommendation'!#REF!</definedName>
    <definedName name="_______qty66">'[3]Tool Recommendation'!#REF!</definedName>
    <definedName name="_______qty67">'[3]Tool Recommendation'!#REF!</definedName>
    <definedName name="_______qty68">'[3]Tool Recommendation'!#REF!</definedName>
    <definedName name="_______qty69">'[3]Tool Recommendation'!#REF!</definedName>
    <definedName name="_______qty71">'[3]Tool Recommendation'!#REF!</definedName>
    <definedName name="_______qty73">'[3]Tool Recommendation'!#REF!</definedName>
    <definedName name="_______qty74">'[3]Tool Recommendation'!#REF!</definedName>
    <definedName name="_______qty75">'[3]Tool Recommendation'!#REF!</definedName>
    <definedName name="_______qty76">'[3]Tool Recommendation'!#REF!</definedName>
    <definedName name="_______qty77">'[3]Tool Recommendation'!#REF!</definedName>
    <definedName name="_______qty78">'[3]Tool Recommendation'!#REF!</definedName>
    <definedName name="_______qty79">'[3]Tool Recommendation'!#REF!</definedName>
    <definedName name="_______qty80">'[3]Tool Recommendation'!#REF!</definedName>
    <definedName name="_______qty81">'[3]Tool Recommendation'!#REF!</definedName>
    <definedName name="_______qty82">'[3]Tool Recommendation'!#REF!</definedName>
    <definedName name="_______qty83">'[3]Tool Recommendation'!#REF!</definedName>
    <definedName name="_______THT1">[2]INPUT!$B$34</definedName>
    <definedName name="_______THT2">[2]INPUT!$E$34</definedName>
    <definedName name="_______TWT1">[2]INPUT!$D$34</definedName>
    <definedName name="_______TWT2">[2]INPUT!$G$34</definedName>
    <definedName name="_______VS1">#REF!</definedName>
    <definedName name="_______VS2">#REF!</definedName>
    <definedName name="_______w1">#REF!</definedName>
    <definedName name="_______w2">#REF!</definedName>
    <definedName name="_______w3">#REF!</definedName>
    <definedName name="_______w5">#REF!</definedName>
    <definedName name="_______w6">#REF!</definedName>
    <definedName name="_______XP9">#REF!</definedName>
    <definedName name="______add3">'[1]General Input'!$B$12</definedName>
    <definedName name="______Col1">#REF!</definedName>
    <definedName name="______Col10">#REF!</definedName>
    <definedName name="______Col11">#REF!</definedName>
    <definedName name="______Col12">#REF!</definedName>
    <definedName name="______Col13">#REF!</definedName>
    <definedName name="______Col14">#REF!</definedName>
    <definedName name="______Col2">#REF!</definedName>
    <definedName name="______Col3">#REF!</definedName>
    <definedName name="______Col4">#REF!</definedName>
    <definedName name="______Col5">#REF!</definedName>
    <definedName name="______Col6">#REF!</definedName>
    <definedName name="______Col7">#REF!</definedName>
    <definedName name="______Col8">#REF!</definedName>
    <definedName name="______Col9">#REF!</definedName>
    <definedName name="______CSL1">[2]INPUT!$C$23</definedName>
    <definedName name="______des20">'[1]Tool Recommendation'!$D$20</definedName>
    <definedName name="______des21">'[1]Tool Recommendation'!$D$21</definedName>
    <definedName name="______des23">'[1]Tool Recommendation'!$D$23</definedName>
    <definedName name="______des26">'[1]Tool Recommendation'!$D$26</definedName>
    <definedName name="______des29">'[1]Tool Recommendation'!$D$29</definedName>
    <definedName name="______des31">'[1]Tool Recommendation'!$D$31</definedName>
    <definedName name="______des33">'[1]Tool Recommendation'!$D$33</definedName>
    <definedName name="______des35">'[1]Tool Recommendation'!$D$35</definedName>
    <definedName name="______des37">'[1]Tool Recommendation'!$D$37</definedName>
    <definedName name="______des38">'[1]Tool Recommendation'!$D$38</definedName>
    <definedName name="______des40">'[1]Tool Recommendation'!$D$40</definedName>
    <definedName name="______des41">'[3]Tool Recommendation'!#REF!</definedName>
    <definedName name="______des42">'[3]Tool Recommendation'!#REF!</definedName>
    <definedName name="______des43">'[3]Tool Recommendation'!#REF!</definedName>
    <definedName name="______des44">'[3]Tool Recommendation'!#REF!</definedName>
    <definedName name="______des45">'[3]Tool Recommendation'!#REF!</definedName>
    <definedName name="______des46">'[3]Tool Recommendation'!#REF!</definedName>
    <definedName name="______des47">'[3]Tool Recommendation'!#REF!</definedName>
    <definedName name="______des48">'[3]Tool Recommendation'!#REF!</definedName>
    <definedName name="______des49">'[3]Tool Recommendation'!#REF!</definedName>
    <definedName name="______des50">'[3]Tool Recommendation'!#REF!</definedName>
    <definedName name="______des51">'[3]Tool Recommendation'!#REF!</definedName>
    <definedName name="______des52">'[3]Tool Recommendation'!#REF!</definedName>
    <definedName name="______des53">'[3]Tool Recommendation'!#REF!</definedName>
    <definedName name="______des54">'[3]Tool Recommendation'!#REF!</definedName>
    <definedName name="______des55">'[3]Tool Recommendation'!#REF!</definedName>
    <definedName name="______des56">'[3]Tool Recommendation'!#REF!</definedName>
    <definedName name="______des57">'[3]Tool Recommendation'!#REF!</definedName>
    <definedName name="______des58">'[3]Tool Recommendation'!#REF!</definedName>
    <definedName name="______des59">'[3]Tool Recommendation'!#REF!</definedName>
    <definedName name="______des60">'[3]Tool Recommendation'!#REF!</definedName>
    <definedName name="______des61">'[3]Tool Recommendation'!#REF!</definedName>
    <definedName name="______des62">'[3]Tool Recommendation'!#REF!</definedName>
    <definedName name="______des63">'[3]Tool Recommendation'!#REF!</definedName>
    <definedName name="______des64">'[3]Tool Recommendation'!#REF!</definedName>
    <definedName name="______des65">'[3]Tool Recommendation'!#REF!</definedName>
    <definedName name="______des66">'[3]Tool Recommendation'!#REF!</definedName>
    <definedName name="______des67">'[3]Tool Recommendation'!#REF!</definedName>
    <definedName name="______des68">'[3]Tool Recommendation'!#REF!</definedName>
    <definedName name="______des69">'[3]Tool Recommendation'!#REF!</definedName>
    <definedName name="______des70">'[3]Tool Recommendation'!#REF!</definedName>
    <definedName name="______des71">'[3]Tool Recommendation'!#REF!</definedName>
    <definedName name="______des72">'[3]Tool Recommendation'!#REF!</definedName>
    <definedName name="______des73">'[3]Tool Recommendation'!#REF!</definedName>
    <definedName name="______des74">'[3]Tool Recommendation'!#REF!</definedName>
    <definedName name="______des75">'[3]Tool Recommendation'!#REF!</definedName>
    <definedName name="______des76">'[3]Tool Recommendation'!#REF!</definedName>
    <definedName name="______des77">'[3]Tool Recommendation'!#REF!</definedName>
    <definedName name="______des78">'[3]Tool Recommendation'!#REF!</definedName>
    <definedName name="______des79">'[3]Tool Recommendation'!#REF!</definedName>
    <definedName name="______des80">'[3]Tool Recommendation'!#REF!</definedName>
    <definedName name="______des81">'[3]Tool Recommendation'!#REF!</definedName>
    <definedName name="______des82">'[3]Tool Recommendation'!#REF!</definedName>
    <definedName name="______des83">'[3]Tool Recommendation'!#REF!</definedName>
    <definedName name="______DIP1">#REF!</definedName>
    <definedName name="______DIP2">#REF!</definedName>
    <definedName name="______DIP3">#REF!</definedName>
    <definedName name="______DWT1">[2]INPUT!$D$35</definedName>
    <definedName name="______DWT2">[2]INPUT!$G$35</definedName>
    <definedName name="______LHT1">[2]INPUT!$B$33</definedName>
    <definedName name="______LHT2">[2]INPUT!$E$33</definedName>
    <definedName name="______LWT1">[2]INPUT!$D$33</definedName>
    <definedName name="______LWT2">[2]INPUT!$G$33</definedName>
    <definedName name="______MHT1">[2]INPUT!$B$32</definedName>
    <definedName name="______MHT2">[2]INPUT!$E$32</definedName>
    <definedName name="______MWT1">[2]INPUT!$D$32</definedName>
    <definedName name="______MWT2">[2]INPUT!$G$32</definedName>
    <definedName name="______pt15">'[1]Tool Recommendation'!$C$15</definedName>
    <definedName name="______pt16">'[1]Tool Recommendation'!$C$16</definedName>
    <definedName name="______pt17">'[1]Tool Recommendation'!$C$17</definedName>
    <definedName name="______pt18">'[1]Tool Recommendation'!$C$18</definedName>
    <definedName name="______pt20">'[1]Tool Recommendation'!$C$20</definedName>
    <definedName name="______pt21">'[1]Tool Recommendation'!$C$21</definedName>
    <definedName name="______pt22">'[1]Tool Recommendation'!$C$22</definedName>
    <definedName name="______pt23">'[1]Tool Recommendation'!$C$23</definedName>
    <definedName name="______pt25">'[1]Tool Recommendation'!$C$25</definedName>
    <definedName name="______pt26">'[1]Tool Recommendation'!$C$26</definedName>
    <definedName name="______pt28">'[1]Tool Recommendation'!$C$28</definedName>
    <definedName name="______pt29">'[1]Tool Recommendation'!$C$29</definedName>
    <definedName name="______pt31">'[1]Tool Recommendation'!$C$31</definedName>
    <definedName name="______pt32">'[1]Tool Recommendation'!$C$32</definedName>
    <definedName name="______pt33">'[1]Tool Recommendation'!$C$33</definedName>
    <definedName name="______pt34">'[1]Tool Recommendation'!$C$34</definedName>
    <definedName name="______pt35">'[1]Tool Recommendation'!$C$35</definedName>
    <definedName name="______pt36">'[1]Tool Recommendation'!$C$36</definedName>
    <definedName name="______pt37">'[1]Tool Recommendation'!$C$37</definedName>
    <definedName name="______pt38">'[1]Tool Recommendation'!$C$38</definedName>
    <definedName name="______pt39">'[1]Tool Recommendation'!$C$39</definedName>
    <definedName name="______pt40">'[1]Tool Recommendation'!$C$40</definedName>
    <definedName name="______pt41">'[3]Tool Recommendation'!#REF!</definedName>
    <definedName name="______pt42">'[3]Tool Recommendation'!#REF!</definedName>
    <definedName name="______pt43">'[3]Tool Recommendation'!#REF!</definedName>
    <definedName name="______pt44">'[3]Tool Recommendation'!#REF!</definedName>
    <definedName name="______pt45">'[3]Tool Recommendation'!#REF!</definedName>
    <definedName name="______pt46">'[3]Tool Recommendation'!#REF!</definedName>
    <definedName name="______pt47">'[3]Tool Recommendation'!#REF!</definedName>
    <definedName name="______pt48">'[3]Tool Recommendation'!#REF!</definedName>
    <definedName name="______pt49">'[3]Tool Recommendation'!#REF!</definedName>
    <definedName name="______pt50">'[3]Tool Recommendation'!#REF!</definedName>
    <definedName name="______pt51">'[3]Tool Recommendation'!#REF!</definedName>
    <definedName name="______pt52">'[3]Tool Recommendation'!#REF!</definedName>
    <definedName name="______pt53">'[3]Tool Recommendation'!#REF!</definedName>
    <definedName name="______pt54">'[3]Tool Recommendation'!#REF!</definedName>
    <definedName name="______pt55">'[3]Tool Recommendation'!#REF!</definedName>
    <definedName name="______pt56">'[3]Tool Recommendation'!#REF!</definedName>
    <definedName name="______pt57">'[3]Tool Recommendation'!#REF!</definedName>
    <definedName name="______pt58">'[3]Tool Recommendation'!#REF!</definedName>
    <definedName name="______pt59">'[3]Tool Recommendation'!#REF!</definedName>
    <definedName name="______pt60">'[3]Tool Recommendation'!#REF!</definedName>
    <definedName name="______pt61">'[3]Tool Recommendation'!#REF!</definedName>
    <definedName name="______pt62">'[3]Tool Recommendation'!#REF!</definedName>
    <definedName name="______pt63">'[3]Tool Recommendation'!#REF!</definedName>
    <definedName name="______pt64">'[3]Tool Recommendation'!#REF!</definedName>
    <definedName name="______pt65">'[3]Tool Recommendation'!#REF!</definedName>
    <definedName name="______pt66">'[3]Tool Recommendation'!#REF!</definedName>
    <definedName name="______pt67">'[3]Tool Recommendation'!#REF!</definedName>
    <definedName name="______pt68">'[3]Tool Recommendation'!#REF!</definedName>
    <definedName name="______pt69">'[3]Tool Recommendation'!#REF!</definedName>
    <definedName name="______pt70">'[3]Tool Recommendation'!#REF!</definedName>
    <definedName name="______pt71">'[3]Tool Recommendation'!#REF!</definedName>
    <definedName name="______pt72">'[3]Tool Recommendation'!#REF!</definedName>
    <definedName name="______pt73">'[3]Tool Recommendation'!#REF!</definedName>
    <definedName name="______pt74">'[3]Tool Recommendation'!#REF!</definedName>
    <definedName name="______pt75">'[3]Tool Recommendation'!#REF!</definedName>
    <definedName name="______pt76">'[3]Tool Recommendation'!#REF!</definedName>
    <definedName name="______pt77">'[3]Tool Recommendation'!#REF!</definedName>
    <definedName name="______pt78">'[3]Tool Recommendation'!#REF!</definedName>
    <definedName name="______pt79">'[3]Tool Recommendation'!#REF!</definedName>
    <definedName name="______pt80">'[3]Tool Recommendation'!#REF!</definedName>
    <definedName name="______pt81">'[3]Tool Recommendation'!#REF!</definedName>
    <definedName name="______pt82">'[3]Tool Recommendation'!#REF!</definedName>
    <definedName name="______pt83">'[3]Tool Recommendation'!#REF!</definedName>
    <definedName name="______qry70">'[3]Tool Recommendation'!#REF!</definedName>
    <definedName name="______qry72">'[3]Tool Recommendation'!#REF!</definedName>
    <definedName name="______qty41">'[3]Tool Recommendation'!#REF!</definedName>
    <definedName name="______qty42">'[3]Tool Recommendation'!#REF!</definedName>
    <definedName name="______qty43">'[3]Tool Recommendation'!#REF!</definedName>
    <definedName name="______qty44">'[3]Tool Recommendation'!#REF!</definedName>
    <definedName name="______qty45">'[3]Tool Recommendation'!#REF!</definedName>
    <definedName name="______qty46">'[3]Tool Recommendation'!#REF!</definedName>
    <definedName name="______qty47">'[3]Tool Recommendation'!#REF!</definedName>
    <definedName name="______qty48">'[3]Tool Recommendation'!#REF!</definedName>
    <definedName name="______qty49">'[3]Tool Recommendation'!#REF!</definedName>
    <definedName name="______qty50">'[3]Tool Recommendation'!#REF!</definedName>
    <definedName name="______qty51">'[3]Tool Recommendation'!#REF!</definedName>
    <definedName name="______qty52">'[3]Tool Recommendation'!#REF!</definedName>
    <definedName name="______qty53">'[3]Tool Recommendation'!#REF!</definedName>
    <definedName name="______qty54">'[3]Tool Recommendation'!#REF!</definedName>
    <definedName name="______qty55">'[3]Tool Recommendation'!#REF!</definedName>
    <definedName name="______qty56">'[3]Tool Recommendation'!#REF!</definedName>
    <definedName name="______qty57">'[3]Tool Recommendation'!#REF!</definedName>
    <definedName name="______qty58">'[3]Tool Recommendation'!#REF!</definedName>
    <definedName name="______qty59">'[3]Tool Recommendation'!#REF!</definedName>
    <definedName name="______qty60">'[3]Tool Recommendation'!#REF!</definedName>
    <definedName name="______qty61">'[3]Tool Recommendation'!#REF!</definedName>
    <definedName name="______qty62">'[3]Tool Recommendation'!#REF!</definedName>
    <definedName name="______qty63">'[3]Tool Recommendation'!#REF!</definedName>
    <definedName name="______qty64">'[3]Tool Recommendation'!#REF!</definedName>
    <definedName name="______qty65">'[3]Tool Recommendation'!#REF!</definedName>
    <definedName name="______qty66">'[3]Tool Recommendation'!#REF!</definedName>
    <definedName name="______qty67">'[3]Tool Recommendation'!#REF!</definedName>
    <definedName name="______qty68">'[3]Tool Recommendation'!#REF!</definedName>
    <definedName name="______qty69">'[3]Tool Recommendation'!#REF!</definedName>
    <definedName name="______qty71">'[3]Tool Recommendation'!#REF!</definedName>
    <definedName name="______qty73">'[3]Tool Recommendation'!#REF!</definedName>
    <definedName name="______qty74">'[3]Tool Recommendation'!#REF!</definedName>
    <definedName name="______qty75">'[3]Tool Recommendation'!#REF!</definedName>
    <definedName name="______qty76">'[3]Tool Recommendation'!#REF!</definedName>
    <definedName name="______qty77">'[3]Tool Recommendation'!#REF!</definedName>
    <definedName name="______qty78">'[3]Tool Recommendation'!#REF!</definedName>
    <definedName name="______qty79">'[3]Tool Recommendation'!#REF!</definedName>
    <definedName name="______qty80">'[3]Tool Recommendation'!#REF!</definedName>
    <definedName name="______qty81">'[3]Tool Recommendation'!#REF!</definedName>
    <definedName name="______qty82">'[3]Tool Recommendation'!#REF!</definedName>
    <definedName name="______qty83">'[3]Tool Recommendation'!#REF!</definedName>
    <definedName name="______THT1">[2]INPUT!$B$34</definedName>
    <definedName name="______THT2">[2]INPUT!$E$34</definedName>
    <definedName name="______TWT1">[2]INPUT!$D$34</definedName>
    <definedName name="______TWT2">[2]INPUT!$G$34</definedName>
    <definedName name="______VS1">#REF!</definedName>
    <definedName name="______VS2">#REF!</definedName>
    <definedName name="______w1">#REF!</definedName>
    <definedName name="______w2">#REF!</definedName>
    <definedName name="______w3">#REF!</definedName>
    <definedName name="______w5">#REF!</definedName>
    <definedName name="______w6">#REF!</definedName>
    <definedName name="______XP9">#REF!</definedName>
    <definedName name="_____add3">'[1]General Input'!$B$12</definedName>
    <definedName name="_____Col1">#REF!</definedName>
    <definedName name="_____Col10">#REF!</definedName>
    <definedName name="_____Col11">#REF!</definedName>
    <definedName name="_____Col12">#REF!</definedName>
    <definedName name="_____Col13">#REF!</definedName>
    <definedName name="_____Col14">#REF!</definedName>
    <definedName name="_____Col2">#REF!</definedName>
    <definedName name="_____Col3">#REF!</definedName>
    <definedName name="_____Col4">#REF!</definedName>
    <definedName name="_____Col5">#REF!</definedName>
    <definedName name="_____Col6">#REF!</definedName>
    <definedName name="_____Col7">#REF!</definedName>
    <definedName name="_____Col8">#REF!</definedName>
    <definedName name="_____Col9">#REF!</definedName>
    <definedName name="_____CSL1">[2]INPUT!$C$23</definedName>
    <definedName name="_____des20">'[1]Tool Recommendation'!$D$20</definedName>
    <definedName name="_____des21">'[1]Tool Recommendation'!$D$21</definedName>
    <definedName name="_____des23">'[1]Tool Recommendation'!$D$23</definedName>
    <definedName name="_____des26">'[1]Tool Recommendation'!$D$26</definedName>
    <definedName name="_____des29">'[1]Tool Recommendation'!$D$29</definedName>
    <definedName name="_____des31">'[1]Tool Recommendation'!$D$31</definedName>
    <definedName name="_____des33">'[1]Tool Recommendation'!$D$33</definedName>
    <definedName name="_____des35">'[1]Tool Recommendation'!$D$35</definedName>
    <definedName name="_____des37">'[1]Tool Recommendation'!$D$37</definedName>
    <definedName name="_____des38">'[1]Tool Recommendation'!$D$38</definedName>
    <definedName name="_____des40">'[1]Tool Recommendation'!$D$40</definedName>
    <definedName name="_____des41">'[3]Tool Recommendation'!#REF!</definedName>
    <definedName name="_____des42">'[3]Tool Recommendation'!#REF!</definedName>
    <definedName name="_____des43">'[3]Tool Recommendation'!#REF!</definedName>
    <definedName name="_____des44">'[3]Tool Recommendation'!#REF!</definedName>
    <definedName name="_____des45">'[3]Tool Recommendation'!#REF!</definedName>
    <definedName name="_____des46">'[3]Tool Recommendation'!#REF!</definedName>
    <definedName name="_____des47">'[3]Tool Recommendation'!#REF!</definedName>
    <definedName name="_____des48">'[3]Tool Recommendation'!#REF!</definedName>
    <definedName name="_____des49">'[3]Tool Recommendation'!#REF!</definedName>
    <definedName name="_____des50">'[3]Tool Recommendation'!#REF!</definedName>
    <definedName name="_____des51">'[3]Tool Recommendation'!#REF!</definedName>
    <definedName name="_____des52">'[3]Tool Recommendation'!#REF!</definedName>
    <definedName name="_____des53">'[3]Tool Recommendation'!#REF!</definedName>
    <definedName name="_____des54">'[3]Tool Recommendation'!#REF!</definedName>
    <definedName name="_____des55">'[3]Tool Recommendation'!#REF!</definedName>
    <definedName name="_____des56">'[3]Tool Recommendation'!#REF!</definedName>
    <definedName name="_____des57">'[3]Tool Recommendation'!#REF!</definedName>
    <definedName name="_____des58">'[3]Tool Recommendation'!#REF!</definedName>
    <definedName name="_____des59">'[3]Tool Recommendation'!#REF!</definedName>
    <definedName name="_____des60">'[3]Tool Recommendation'!#REF!</definedName>
    <definedName name="_____des61">'[3]Tool Recommendation'!#REF!</definedName>
    <definedName name="_____des62">'[3]Tool Recommendation'!#REF!</definedName>
    <definedName name="_____des63">'[3]Tool Recommendation'!#REF!</definedName>
    <definedName name="_____des64">'[3]Tool Recommendation'!#REF!</definedName>
    <definedName name="_____des65">'[3]Tool Recommendation'!#REF!</definedName>
    <definedName name="_____des66">'[3]Tool Recommendation'!#REF!</definedName>
    <definedName name="_____des67">'[3]Tool Recommendation'!#REF!</definedName>
    <definedName name="_____des68">'[3]Tool Recommendation'!#REF!</definedName>
    <definedName name="_____des69">'[3]Tool Recommendation'!#REF!</definedName>
    <definedName name="_____des70">'[3]Tool Recommendation'!#REF!</definedName>
    <definedName name="_____des71">'[3]Tool Recommendation'!#REF!</definedName>
    <definedName name="_____des72">'[3]Tool Recommendation'!#REF!</definedName>
    <definedName name="_____des73">'[3]Tool Recommendation'!#REF!</definedName>
    <definedName name="_____des74">'[3]Tool Recommendation'!#REF!</definedName>
    <definedName name="_____des75">'[3]Tool Recommendation'!#REF!</definedName>
    <definedName name="_____des76">'[3]Tool Recommendation'!#REF!</definedName>
    <definedName name="_____des77">'[3]Tool Recommendation'!#REF!</definedName>
    <definedName name="_____des78">'[3]Tool Recommendation'!#REF!</definedName>
    <definedName name="_____des79">'[3]Tool Recommendation'!#REF!</definedName>
    <definedName name="_____des80">'[3]Tool Recommendation'!#REF!</definedName>
    <definedName name="_____des81">'[3]Tool Recommendation'!#REF!</definedName>
    <definedName name="_____des82">'[3]Tool Recommendation'!#REF!</definedName>
    <definedName name="_____des83">'[3]Tool Recommendation'!#REF!</definedName>
    <definedName name="_____DIP1">#REF!</definedName>
    <definedName name="_____DIP2">#REF!</definedName>
    <definedName name="_____DIP3">#REF!</definedName>
    <definedName name="_____DWT1">[2]INPUT!$D$35</definedName>
    <definedName name="_____DWT2">[2]INPUT!$G$35</definedName>
    <definedName name="_____LHT1">[2]INPUT!$B$33</definedName>
    <definedName name="_____LHT2">[2]INPUT!$E$33</definedName>
    <definedName name="_____LWT1">[2]INPUT!$D$33</definedName>
    <definedName name="_____LWT2">[2]INPUT!$G$33</definedName>
    <definedName name="_____MHT1">[2]INPUT!$B$32</definedName>
    <definedName name="_____MHT2">[2]INPUT!$E$32</definedName>
    <definedName name="_____MWT1">[2]INPUT!$D$32</definedName>
    <definedName name="_____MWT2">[2]INPUT!$G$32</definedName>
    <definedName name="_____pt15">'[1]Tool Recommendation'!$C$15</definedName>
    <definedName name="_____pt16">'[1]Tool Recommendation'!$C$16</definedName>
    <definedName name="_____pt17">'[1]Tool Recommendation'!$C$17</definedName>
    <definedName name="_____pt18">'[1]Tool Recommendation'!$C$18</definedName>
    <definedName name="_____pt20">'[1]Tool Recommendation'!$C$20</definedName>
    <definedName name="_____pt21">'[1]Tool Recommendation'!$C$21</definedName>
    <definedName name="_____pt22">'[1]Tool Recommendation'!$C$22</definedName>
    <definedName name="_____pt23">'[1]Tool Recommendation'!$C$23</definedName>
    <definedName name="_____pt25">'[1]Tool Recommendation'!$C$25</definedName>
    <definedName name="_____pt26">'[1]Tool Recommendation'!$C$26</definedName>
    <definedName name="_____pt28">'[1]Tool Recommendation'!$C$28</definedName>
    <definedName name="_____pt29">'[1]Tool Recommendation'!$C$29</definedName>
    <definedName name="_____pt31">'[1]Tool Recommendation'!$C$31</definedName>
    <definedName name="_____pt32">'[1]Tool Recommendation'!$C$32</definedName>
    <definedName name="_____pt33">'[1]Tool Recommendation'!$C$33</definedName>
    <definedName name="_____pt34">'[1]Tool Recommendation'!$C$34</definedName>
    <definedName name="_____pt35">'[1]Tool Recommendation'!$C$35</definedName>
    <definedName name="_____pt36">'[1]Tool Recommendation'!$C$36</definedName>
    <definedName name="_____pt37">'[1]Tool Recommendation'!$C$37</definedName>
    <definedName name="_____pt38">'[1]Tool Recommendation'!$C$38</definedName>
    <definedName name="_____pt39">'[1]Tool Recommendation'!$C$39</definedName>
    <definedName name="_____pt40">'[1]Tool Recommendation'!$C$40</definedName>
    <definedName name="_____pt41">'[3]Tool Recommendation'!#REF!</definedName>
    <definedName name="_____pt42">'[3]Tool Recommendation'!#REF!</definedName>
    <definedName name="_____pt43">'[3]Tool Recommendation'!#REF!</definedName>
    <definedName name="_____pt44">'[3]Tool Recommendation'!#REF!</definedName>
    <definedName name="_____pt45">'[3]Tool Recommendation'!#REF!</definedName>
    <definedName name="_____pt46">'[3]Tool Recommendation'!#REF!</definedName>
    <definedName name="_____pt47">'[3]Tool Recommendation'!#REF!</definedName>
    <definedName name="_____pt48">'[3]Tool Recommendation'!#REF!</definedName>
    <definedName name="_____pt49">'[3]Tool Recommendation'!#REF!</definedName>
    <definedName name="_____pt50">'[3]Tool Recommendation'!#REF!</definedName>
    <definedName name="_____pt51">'[3]Tool Recommendation'!#REF!</definedName>
    <definedName name="_____pt52">'[3]Tool Recommendation'!#REF!</definedName>
    <definedName name="_____pt53">'[3]Tool Recommendation'!#REF!</definedName>
    <definedName name="_____pt54">'[3]Tool Recommendation'!#REF!</definedName>
    <definedName name="_____pt55">'[3]Tool Recommendation'!#REF!</definedName>
    <definedName name="_____pt56">'[3]Tool Recommendation'!#REF!</definedName>
    <definedName name="_____pt57">'[3]Tool Recommendation'!#REF!</definedName>
    <definedName name="_____pt58">'[3]Tool Recommendation'!#REF!</definedName>
    <definedName name="_____pt59">'[3]Tool Recommendation'!#REF!</definedName>
    <definedName name="_____pt60">'[3]Tool Recommendation'!#REF!</definedName>
    <definedName name="_____pt61">'[3]Tool Recommendation'!#REF!</definedName>
    <definedName name="_____pt62">'[3]Tool Recommendation'!#REF!</definedName>
    <definedName name="_____pt63">'[3]Tool Recommendation'!#REF!</definedName>
    <definedName name="_____pt64">'[3]Tool Recommendation'!#REF!</definedName>
    <definedName name="_____pt65">'[3]Tool Recommendation'!#REF!</definedName>
    <definedName name="_____pt66">'[3]Tool Recommendation'!#REF!</definedName>
    <definedName name="_____pt67">'[3]Tool Recommendation'!#REF!</definedName>
    <definedName name="_____pt68">'[3]Tool Recommendation'!#REF!</definedName>
    <definedName name="_____pt69">'[3]Tool Recommendation'!#REF!</definedName>
    <definedName name="_____pt70">'[3]Tool Recommendation'!#REF!</definedName>
    <definedName name="_____pt71">'[3]Tool Recommendation'!#REF!</definedName>
    <definedName name="_____pt72">'[3]Tool Recommendation'!#REF!</definedName>
    <definedName name="_____pt73">'[3]Tool Recommendation'!#REF!</definedName>
    <definedName name="_____pt74">'[3]Tool Recommendation'!#REF!</definedName>
    <definedName name="_____pt75">'[3]Tool Recommendation'!#REF!</definedName>
    <definedName name="_____pt76">'[3]Tool Recommendation'!#REF!</definedName>
    <definedName name="_____pt77">'[3]Tool Recommendation'!#REF!</definedName>
    <definedName name="_____pt78">'[3]Tool Recommendation'!#REF!</definedName>
    <definedName name="_____pt79">'[3]Tool Recommendation'!#REF!</definedName>
    <definedName name="_____pt80">'[3]Tool Recommendation'!#REF!</definedName>
    <definedName name="_____pt81">'[3]Tool Recommendation'!#REF!</definedName>
    <definedName name="_____pt82">'[3]Tool Recommendation'!#REF!</definedName>
    <definedName name="_____pt83">'[3]Tool Recommendation'!#REF!</definedName>
    <definedName name="_____qry70">'[3]Tool Recommendation'!#REF!</definedName>
    <definedName name="_____qry72">'[3]Tool Recommendation'!#REF!</definedName>
    <definedName name="_____qty41">'[3]Tool Recommendation'!#REF!</definedName>
    <definedName name="_____qty42">'[3]Tool Recommendation'!#REF!</definedName>
    <definedName name="_____qty43">'[3]Tool Recommendation'!#REF!</definedName>
    <definedName name="_____qty44">'[3]Tool Recommendation'!#REF!</definedName>
    <definedName name="_____qty45">'[3]Tool Recommendation'!#REF!</definedName>
    <definedName name="_____qty46">'[3]Tool Recommendation'!#REF!</definedName>
    <definedName name="_____qty47">'[3]Tool Recommendation'!#REF!</definedName>
    <definedName name="_____qty48">'[3]Tool Recommendation'!#REF!</definedName>
    <definedName name="_____qty49">'[3]Tool Recommendation'!#REF!</definedName>
    <definedName name="_____qty50">'[3]Tool Recommendation'!#REF!</definedName>
    <definedName name="_____qty51">'[3]Tool Recommendation'!#REF!</definedName>
    <definedName name="_____qty52">'[3]Tool Recommendation'!#REF!</definedName>
    <definedName name="_____qty53">'[3]Tool Recommendation'!#REF!</definedName>
    <definedName name="_____qty54">'[3]Tool Recommendation'!#REF!</definedName>
    <definedName name="_____qty55">'[3]Tool Recommendation'!#REF!</definedName>
    <definedName name="_____qty56">'[3]Tool Recommendation'!#REF!</definedName>
    <definedName name="_____qty57">'[3]Tool Recommendation'!#REF!</definedName>
    <definedName name="_____qty58">'[3]Tool Recommendation'!#REF!</definedName>
    <definedName name="_____qty59">'[3]Tool Recommendation'!#REF!</definedName>
    <definedName name="_____qty60">'[3]Tool Recommendation'!#REF!</definedName>
    <definedName name="_____qty61">'[3]Tool Recommendation'!#REF!</definedName>
    <definedName name="_____qty62">'[3]Tool Recommendation'!#REF!</definedName>
    <definedName name="_____qty63">'[3]Tool Recommendation'!#REF!</definedName>
    <definedName name="_____qty64">'[3]Tool Recommendation'!#REF!</definedName>
    <definedName name="_____qty65">'[3]Tool Recommendation'!#REF!</definedName>
    <definedName name="_____qty66">'[3]Tool Recommendation'!#REF!</definedName>
    <definedName name="_____qty67">'[3]Tool Recommendation'!#REF!</definedName>
    <definedName name="_____qty68">'[3]Tool Recommendation'!#REF!</definedName>
    <definedName name="_____qty69">'[3]Tool Recommendation'!#REF!</definedName>
    <definedName name="_____qty71">'[3]Tool Recommendation'!#REF!</definedName>
    <definedName name="_____qty73">'[3]Tool Recommendation'!#REF!</definedName>
    <definedName name="_____qty74">'[3]Tool Recommendation'!#REF!</definedName>
    <definedName name="_____qty75">'[3]Tool Recommendation'!#REF!</definedName>
    <definedName name="_____qty76">'[3]Tool Recommendation'!#REF!</definedName>
    <definedName name="_____qty77">'[3]Tool Recommendation'!#REF!</definedName>
    <definedName name="_____qty78">'[3]Tool Recommendation'!#REF!</definedName>
    <definedName name="_____qty79">'[3]Tool Recommendation'!#REF!</definedName>
    <definedName name="_____qty80">'[3]Tool Recommendation'!#REF!</definedName>
    <definedName name="_____qty81">'[3]Tool Recommendation'!#REF!</definedName>
    <definedName name="_____qty82">'[3]Tool Recommendation'!#REF!</definedName>
    <definedName name="_____qty83">'[3]Tool Recommendation'!#REF!</definedName>
    <definedName name="_____THT1">[2]INPUT!$B$34</definedName>
    <definedName name="_____THT2">[2]INPUT!$E$34</definedName>
    <definedName name="_____TWT1">[2]INPUT!$D$34</definedName>
    <definedName name="_____TWT2">[2]INPUT!$G$34</definedName>
    <definedName name="_____VS1">#REF!</definedName>
    <definedName name="_____VS2">#REF!</definedName>
    <definedName name="_____w1">#REF!</definedName>
    <definedName name="_____w2">#REF!</definedName>
    <definedName name="_____w3">#REF!</definedName>
    <definedName name="_____w5">#REF!</definedName>
    <definedName name="_____w6">#REF!</definedName>
    <definedName name="_____XP9">#REF!</definedName>
    <definedName name="____add3">'[1]General Input'!$B$12</definedName>
    <definedName name="____Col1">#REF!</definedName>
    <definedName name="____Col10">#REF!</definedName>
    <definedName name="____Col11">#REF!</definedName>
    <definedName name="____Col12">#REF!</definedName>
    <definedName name="____Col13">#REF!</definedName>
    <definedName name="____Col14">#REF!</definedName>
    <definedName name="____Col2">#REF!</definedName>
    <definedName name="____Col3">#REF!</definedName>
    <definedName name="____Col4">#REF!</definedName>
    <definedName name="____Col5">#REF!</definedName>
    <definedName name="____Col6">#REF!</definedName>
    <definedName name="____Col7">#REF!</definedName>
    <definedName name="____Col8">#REF!</definedName>
    <definedName name="____Col9">#REF!</definedName>
    <definedName name="____CSL1">[2]INPUT!$C$23</definedName>
    <definedName name="____des20">'[1]Tool Recommendation'!$D$20</definedName>
    <definedName name="____des21">'[1]Tool Recommendation'!$D$21</definedName>
    <definedName name="____des23">'[1]Tool Recommendation'!$D$23</definedName>
    <definedName name="____des26">'[1]Tool Recommendation'!$D$26</definedName>
    <definedName name="____des29">'[1]Tool Recommendation'!$D$29</definedName>
    <definedName name="____des31">'[1]Tool Recommendation'!$D$31</definedName>
    <definedName name="____des33">'[1]Tool Recommendation'!$D$33</definedName>
    <definedName name="____des35">'[1]Tool Recommendation'!$D$35</definedName>
    <definedName name="____des37">'[1]Tool Recommendation'!$D$37</definedName>
    <definedName name="____des38">'[1]Tool Recommendation'!$D$38</definedName>
    <definedName name="____des40">'[1]Tool Recommendation'!$D$40</definedName>
    <definedName name="____des41">'[3]Tool Recommendation'!#REF!</definedName>
    <definedName name="____des42">'[3]Tool Recommendation'!#REF!</definedName>
    <definedName name="____des43">'[3]Tool Recommendation'!#REF!</definedName>
    <definedName name="____des44">'[3]Tool Recommendation'!#REF!</definedName>
    <definedName name="____des45">'[3]Tool Recommendation'!#REF!</definedName>
    <definedName name="____des46">'[3]Tool Recommendation'!#REF!</definedName>
    <definedName name="____des47">'[3]Tool Recommendation'!#REF!</definedName>
    <definedName name="____des48">'[3]Tool Recommendation'!#REF!</definedName>
    <definedName name="____des49">'[3]Tool Recommendation'!#REF!</definedName>
    <definedName name="____des50">'[3]Tool Recommendation'!#REF!</definedName>
    <definedName name="____des51">'[3]Tool Recommendation'!#REF!</definedName>
    <definedName name="____des52">'[3]Tool Recommendation'!#REF!</definedName>
    <definedName name="____des53">'[3]Tool Recommendation'!#REF!</definedName>
    <definedName name="____des54">'[3]Tool Recommendation'!#REF!</definedName>
    <definedName name="____des55">'[3]Tool Recommendation'!#REF!</definedName>
    <definedName name="____des56">'[3]Tool Recommendation'!#REF!</definedName>
    <definedName name="____des57">'[3]Tool Recommendation'!#REF!</definedName>
    <definedName name="____des58">'[3]Tool Recommendation'!#REF!</definedName>
    <definedName name="____des59">'[3]Tool Recommendation'!#REF!</definedName>
    <definedName name="____des60">'[3]Tool Recommendation'!#REF!</definedName>
    <definedName name="____des61">'[3]Tool Recommendation'!#REF!</definedName>
    <definedName name="____des62">'[3]Tool Recommendation'!#REF!</definedName>
    <definedName name="____des63">'[3]Tool Recommendation'!#REF!</definedName>
    <definedName name="____des64">'[3]Tool Recommendation'!#REF!</definedName>
    <definedName name="____des65">'[3]Tool Recommendation'!#REF!</definedName>
    <definedName name="____des66">'[3]Tool Recommendation'!#REF!</definedName>
    <definedName name="____des67">'[3]Tool Recommendation'!#REF!</definedName>
    <definedName name="____des68">'[3]Tool Recommendation'!#REF!</definedName>
    <definedName name="____des69">'[3]Tool Recommendation'!#REF!</definedName>
    <definedName name="____des70">'[3]Tool Recommendation'!#REF!</definedName>
    <definedName name="____des71">'[3]Tool Recommendation'!#REF!</definedName>
    <definedName name="____des72">'[3]Tool Recommendation'!#REF!</definedName>
    <definedName name="____des73">'[3]Tool Recommendation'!#REF!</definedName>
    <definedName name="____des74">'[3]Tool Recommendation'!#REF!</definedName>
    <definedName name="____des75">'[3]Tool Recommendation'!#REF!</definedName>
    <definedName name="____des76">'[3]Tool Recommendation'!#REF!</definedName>
    <definedName name="____des77">'[3]Tool Recommendation'!#REF!</definedName>
    <definedName name="____des78">'[3]Tool Recommendation'!#REF!</definedName>
    <definedName name="____des79">'[3]Tool Recommendation'!#REF!</definedName>
    <definedName name="____des80">'[3]Tool Recommendation'!#REF!</definedName>
    <definedName name="____des81">'[3]Tool Recommendation'!#REF!</definedName>
    <definedName name="____des82">'[3]Tool Recommendation'!#REF!</definedName>
    <definedName name="____des83">'[3]Tool Recommendation'!#REF!</definedName>
    <definedName name="____DIP1">#REF!</definedName>
    <definedName name="____DIP2">#REF!</definedName>
    <definedName name="____DIP3">#REF!</definedName>
    <definedName name="____DWT1">[2]INPUT!$D$35</definedName>
    <definedName name="____DWT2">[2]INPUT!$G$35</definedName>
    <definedName name="____LHT1">[2]INPUT!$B$33</definedName>
    <definedName name="____LHT2">[2]INPUT!$E$33</definedName>
    <definedName name="____LWT1">[2]INPUT!$D$33</definedName>
    <definedName name="____LWT2">[2]INPUT!$G$33</definedName>
    <definedName name="____MHT1">[2]INPUT!$B$32</definedName>
    <definedName name="____MHT2">[2]INPUT!$E$32</definedName>
    <definedName name="____MWT1">[2]INPUT!$D$32</definedName>
    <definedName name="____MWT2">[2]INPUT!$G$32</definedName>
    <definedName name="____pt15">'[1]Tool Recommendation'!$C$15</definedName>
    <definedName name="____pt16">'[1]Tool Recommendation'!$C$16</definedName>
    <definedName name="____pt17">'[1]Tool Recommendation'!$C$17</definedName>
    <definedName name="____pt18">'[1]Tool Recommendation'!$C$18</definedName>
    <definedName name="____pt20">'[1]Tool Recommendation'!$C$20</definedName>
    <definedName name="____pt21">'[1]Tool Recommendation'!$C$21</definedName>
    <definedName name="____pt22">'[1]Tool Recommendation'!$C$22</definedName>
    <definedName name="____pt23">'[1]Tool Recommendation'!$C$23</definedName>
    <definedName name="____pt25">'[1]Tool Recommendation'!$C$25</definedName>
    <definedName name="____pt26">'[1]Tool Recommendation'!$C$26</definedName>
    <definedName name="____pt28">'[1]Tool Recommendation'!$C$28</definedName>
    <definedName name="____pt29">'[1]Tool Recommendation'!$C$29</definedName>
    <definedName name="____pt31">'[1]Tool Recommendation'!$C$31</definedName>
    <definedName name="____pt32">'[1]Tool Recommendation'!$C$32</definedName>
    <definedName name="____pt33">'[1]Tool Recommendation'!$C$33</definedName>
    <definedName name="____pt34">'[1]Tool Recommendation'!$C$34</definedName>
    <definedName name="____pt35">'[1]Tool Recommendation'!$C$35</definedName>
    <definedName name="____pt36">'[1]Tool Recommendation'!$C$36</definedName>
    <definedName name="____pt37">'[1]Tool Recommendation'!$C$37</definedName>
    <definedName name="____pt38">'[1]Tool Recommendation'!$C$38</definedName>
    <definedName name="____pt39">'[1]Tool Recommendation'!$C$39</definedName>
    <definedName name="____pt40">'[1]Tool Recommendation'!$C$40</definedName>
    <definedName name="____pt41">'[3]Tool Recommendation'!#REF!</definedName>
    <definedName name="____pt42">'[3]Tool Recommendation'!#REF!</definedName>
    <definedName name="____pt43">'[3]Tool Recommendation'!#REF!</definedName>
    <definedName name="____pt44">'[3]Tool Recommendation'!#REF!</definedName>
    <definedName name="____pt45">'[3]Tool Recommendation'!#REF!</definedName>
    <definedName name="____pt46">'[3]Tool Recommendation'!#REF!</definedName>
    <definedName name="____pt47">'[3]Tool Recommendation'!#REF!</definedName>
    <definedName name="____pt48">'[3]Tool Recommendation'!#REF!</definedName>
    <definedName name="____pt49">'[3]Tool Recommendation'!#REF!</definedName>
    <definedName name="____pt50">'[3]Tool Recommendation'!#REF!</definedName>
    <definedName name="____pt51">'[3]Tool Recommendation'!#REF!</definedName>
    <definedName name="____pt52">'[3]Tool Recommendation'!#REF!</definedName>
    <definedName name="____pt53">'[3]Tool Recommendation'!#REF!</definedName>
    <definedName name="____pt54">'[3]Tool Recommendation'!#REF!</definedName>
    <definedName name="____pt55">'[3]Tool Recommendation'!#REF!</definedName>
    <definedName name="____pt56">'[3]Tool Recommendation'!#REF!</definedName>
    <definedName name="____pt57">'[3]Tool Recommendation'!#REF!</definedName>
    <definedName name="____pt58">'[3]Tool Recommendation'!#REF!</definedName>
    <definedName name="____pt59">'[3]Tool Recommendation'!#REF!</definedName>
    <definedName name="____pt60">'[3]Tool Recommendation'!#REF!</definedName>
    <definedName name="____pt61">'[3]Tool Recommendation'!#REF!</definedName>
    <definedName name="____pt62">'[3]Tool Recommendation'!#REF!</definedName>
    <definedName name="____pt63">'[3]Tool Recommendation'!#REF!</definedName>
    <definedName name="____pt64">'[3]Tool Recommendation'!#REF!</definedName>
    <definedName name="____pt65">'[3]Tool Recommendation'!#REF!</definedName>
    <definedName name="____pt66">'[3]Tool Recommendation'!#REF!</definedName>
    <definedName name="____pt67">'[3]Tool Recommendation'!#REF!</definedName>
    <definedName name="____pt68">'[3]Tool Recommendation'!#REF!</definedName>
    <definedName name="____pt69">'[3]Tool Recommendation'!#REF!</definedName>
    <definedName name="____pt70">'[3]Tool Recommendation'!#REF!</definedName>
    <definedName name="____pt71">'[3]Tool Recommendation'!#REF!</definedName>
    <definedName name="____pt72">'[3]Tool Recommendation'!#REF!</definedName>
    <definedName name="____pt73">'[3]Tool Recommendation'!#REF!</definedName>
    <definedName name="____pt74">'[3]Tool Recommendation'!#REF!</definedName>
    <definedName name="____pt75">'[3]Tool Recommendation'!#REF!</definedName>
    <definedName name="____pt76">'[3]Tool Recommendation'!#REF!</definedName>
    <definedName name="____pt77">'[3]Tool Recommendation'!#REF!</definedName>
    <definedName name="____pt78">'[3]Tool Recommendation'!#REF!</definedName>
    <definedName name="____pt79">'[3]Tool Recommendation'!#REF!</definedName>
    <definedName name="____pt80">'[3]Tool Recommendation'!#REF!</definedName>
    <definedName name="____pt81">'[3]Tool Recommendation'!#REF!</definedName>
    <definedName name="____pt82">'[3]Tool Recommendation'!#REF!</definedName>
    <definedName name="____pt83">'[3]Tool Recommendation'!#REF!</definedName>
    <definedName name="____qry70">'[3]Tool Recommendation'!#REF!</definedName>
    <definedName name="____qry72">'[3]Tool Recommendation'!#REF!</definedName>
    <definedName name="____qty41">'[3]Tool Recommendation'!#REF!</definedName>
    <definedName name="____qty42">'[3]Tool Recommendation'!#REF!</definedName>
    <definedName name="____qty43">'[3]Tool Recommendation'!#REF!</definedName>
    <definedName name="____qty44">'[3]Tool Recommendation'!#REF!</definedName>
    <definedName name="____qty45">'[3]Tool Recommendation'!#REF!</definedName>
    <definedName name="____qty46">'[3]Tool Recommendation'!#REF!</definedName>
    <definedName name="____qty47">'[3]Tool Recommendation'!#REF!</definedName>
    <definedName name="____qty48">'[3]Tool Recommendation'!#REF!</definedName>
    <definedName name="____qty49">'[3]Tool Recommendation'!#REF!</definedName>
    <definedName name="____qty50">'[3]Tool Recommendation'!#REF!</definedName>
    <definedName name="____qty51">'[3]Tool Recommendation'!#REF!</definedName>
    <definedName name="____qty52">'[3]Tool Recommendation'!#REF!</definedName>
    <definedName name="____qty53">'[3]Tool Recommendation'!#REF!</definedName>
    <definedName name="____qty54">'[3]Tool Recommendation'!#REF!</definedName>
    <definedName name="____qty55">'[3]Tool Recommendation'!#REF!</definedName>
    <definedName name="____qty56">'[3]Tool Recommendation'!#REF!</definedName>
    <definedName name="____qty57">'[3]Tool Recommendation'!#REF!</definedName>
    <definedName name="____qty58">'[3]Tool Recommendation'!#REF!</definedName>
    <definedName name="____qty59">'[3]Tool Recommendation'!#REF!</definedName>
    <definedName name="____qty60">'[3]Tool Recommendation'!#REF!</definedName>
    <definedName name="____qty61">'[3]Tool Recommendation'!#REF!</definedName>
    <definedName name="____qty62">'[3]Tool Recommendation'!#REF!</definedName>
    <definedName name="____qty63">'[3]Tool Recommendation'!#REF!</definedName>
    <definedName name="____qty64">'[3]Tool Recommendation'!#REF!</definedName>
    <definedName name="____qty65">'[3]Tool Recommendation'!#REF!</definedName>
    <definedName name="____qty66">'[3]Tool Recommendation'!#REF!</definedName>
    <definedName name="____qty67">'[3]Tool Recommendation'!#REF!</definedName>
    <definedName name="____qty68">'[3]Tool Recommendation'!#REF!</definedName>
    <definedName name="____qty69">'[3]Tool Recommendation'!#REF!</definedName>
    <definedName name="____qty71">'[3]Tool Recommendation'!#REF!</definedName>
    <definedName name="____qty73">'[3]Tool Recommendation'!#REF!</definedName>
    <definedName name="____qty74">'[3]Tool Recommendation'!#REF!</definedName>
    <definedName name="____qty75">'[3]Tool Recommendation'!#REF!</definedName>
    <definedName name="____qty76">'[3]Tool Recommendation'!#REF!</definedName>
    <definedName name="____qty77">'[3]Tool Recommendation'!#REF!</definedName>
    <definedName name="____qty78">'[3]Tool Recommendation'!#REF!</definedName>
    <definedName name="____qty79">'[3]Tool Recommendation'!#REF!</definedName>
    <definedName name="____qty80">'[3]Tool Recommendation'!#REF!</definedName>
    <definedName name="____qty81">'[3]Tool Recommendation'!#REF!</definedName>
    <definedName name="____qty82">'[3]Tool Recommendation'!#REF!</definedName>
    <definedName name="____qty83">'[3]Tool Recommendation'!#REF!</definedName>
    <definedName name="____THT1">[2]INPUT!$B$34</definedName>
    <definedName name="____THT2">[2]INPUT!$E$34</definedName>
    <definedName name="____TWT1">[2]INPUT!$D$34</definedName>
    <definedName name="____TWT2">[2]INPUT!$G$34</definedName>
    <definedName name="____VS1">#REF!</definedName>
    <definedName name="____VS2">#REF!</definedName>
    <definedName name="____w1">#REF!</definedName>
    <definedName name="____w2">#REF!</definedName>
    <definedName name="____w3">#REF!</definedName>
    <definedName name="____w5">#REF!</definedName>
    <definedName name="____w6">#REF!</definedName>
    <definedName name="____XP9">#REF!</definedName>
    <definedName name="___add3">'[1]General Input'!$B$12</definedName>
    <definedName name="___Col1">#REF!</definedName>
    <definedName name="___Col10">#REF!</definedName>
    <definedName name="___Col11">#REF!</definedName>
    <definedName name="___Col12">#REF!</definedName>
    <definedName name="___Col13">#REF!</definedName>
    <definedName name="___Col14">#REF!</definedName>
    <definedName name="___Col2">#REF!</definedName>
    <definedName name="___Col3">#REF!</definedName>
    <definedName name="___Col4">#REF!</definedName>
    <definedName name="___Col5">#REF!</definedName>
    <definedName name="___Col6">#REF!</definedName>
    <definedName name="___Col7">#REF!</definedName>
    <definedName name="___Col8">#REF!</definedName>
    <definedName name="___Col9">#REF!</definedName>
    <definedName name="___CSL1">[2]INPUT!$C$23</definedName>
    <definedName name="___des20">'[1]Tool Recommendation'!$D$20</definedName>
    <definedName name="___des21">'[1]Tool Recommendation'!$D$21</definedName>
    <definedName name="___des23">'[1]Tool Recommendation'!$D$23</definedName>
    <definedName name="___des26">'[1]Tool Recommendation'!$D$26</definedName>
    <definedName name="___des29">'[1]Tool Recommendation'!$D$29</definedName>
    <definedName name="___des31">'[1]Tool Recommendation'!$D$31</definedName>
    <definedName name="___des33">'[1]Tool Recommendation'!$D$33</definedName>
    <definedName name="___des35">'[1]Tool Recommendation'!$D$35</definedName>
    <definedName name="___des37">'[1]Tool Recommendation'!$D$37</definedName>
    <definedName name="___des38">'[1]Tool Recommendation'!$D$38</definedName>
    <definedName name="___des40">'[1]Tool Recommendation'!$D$40</definedName>
    <definedName name="___des41">'[3]Tool Recommendation'!#REF!</definedName>
    <definedName name="___des42">'[3]Tool Recommendation'!#REF!</definedName>
    <definedName name="___des43">'[3]Tool Recommendation'!#REF!</definedName>
    <definedName name="___des44">'[3]Tool Recommendation'!#REF!</definedName>
    <definedName name="___des45">'[3]Tool Recommendation'!#REF!</definedName>
    <definedName name="___des46">'[3]Tool Recommendation'!#REF!</definedName>
    <definedName name="___des47">'[3]Tool Recommendation'!#REF!</definedName>
    <definedName name="___des48">'[3]Tool Recommendation'!#REF!</definedName>
    <definedName name="___des49">'[3]Tool Recommendation'!#REF!</definedName>
    <definedName name="___des50">'[3]Tool Recommendation'!#REF!</definedName>
    <definedName name="___des51">'[3]Tool Recommendation'!#REF!</definedName>
    <definedName name="___des52">'[3]Tool Recommendation'!#REF!</definedName>
    <definedName name="___des53">'[3]Tool Recommendation'!#REF!</definedName>
    <definedName name="___des54">'[3]Tool Recommendation'!#REF!</definedName>
    <definedName name="___des55">'[3]Tool Recommendation'!#REF!</definedName>
    <definedName name="___des56">'[3]Tool Recommendation'!#REF!</definedName>
    <definedName name="___des57">'[3]Tool Recommendation'!#REF!</definedName>
    <definedName name="___des58">'[3]Tool Recommendation'!#REF!</definedName>
    <definedName name="___des59">'[3]Tool Recommendation'!#REF!</definedName>
    <definedName name="___des60">'[3]Tool Recommendation'!#REF!</definedName>
    <definedName name="___des61">'[3]Tool Recommendation'!#REF!</definedName>
    <definedName name="___des62">'[3]Tool Recommendation'!#REF!</definedName>
    <definedName name="___des63">'[3]Tool Recommendation'!#REF!</definedName>
    <definedName name="___des64">'[3]Tool Recommendation'!#REF!</definedName>
    <definedName name="___des65">'[3]Tool Recommendation'!#REF!</definedName>
    <definedName name="___des66">'[3]Tool Recommendation'!#REF!</definedName>
    <definedName name="___des67">'[3]Tool Recommendation'!#REF!</definedName>
    <definedName name="___des68">'[3]Tool Recommendation'!#REF!</definedName>
    <definedName name="___des69">'[3]Tool Recommendation'!#REF!</definedName>
    <definedName name="___des70">'[3]Tool Recommendation'!#REF!</definedName>
    <definedName name="___des71">'[3]Tool Recommendation'!#REF!</definedName>
    <definedName name="___des72">'[3]Tool Recommendation'!#REF!</definedName>
    <definedName name="___des73">'[3]Tool Recommendation'!#REF!</definedName>
    <definedName name="___des74">'[3]Tool Recommendation'!#REF!</definedName>
    <definedName name="___des75">'[3]Tool Recommendation'!#REF!</definedName>
    <definedName name="___des76">'[3]Tool Recommendation'!#REF!</definedName>
    <definedName name="___des77">'[3]Tool Recommendation'!#REF!</definedName>
    <definedName name="___des78">'[3]Tool Recommendation'!#REF!</definedName>
    <definedName name="___des79">'[3]Tool Recommendation'!#REF!</definedName>
    <definedName name="___des80">'[3]Tool Recommendation'!#REF!</definedName>
    <definedName name="___des81">'[3]Tool Recommendation'!#REF!</definedName>
    <definedName name="___des82">'[3]Tool Recommendation'!#REF!</definedName>
    <definedName name="___des83">'[3]Tool Recommendation'!#REF!</definedName>
    <definedName name="___DIP1">#REF!</definedName>
    <definedName name="___DIP2">#REF!</definedName>
    <definedName name="___DIP3">#REF!</definedName>
    <definedName name="___DWT1">[2]INPUT!$D$35</definedName>
    <definedName name="___DWT2">[2]INPUT!$G$35</definedName>
    <definedName name="___LHT1">[2]INPUT!$B$33</definedName>
    <definedName name="___LHT2">[2]INPUT!$E$33</definedName>
    <definedName name="___LWT1">[2]INPUT!$D$33</definedName>
    <definedName name="___LWT2">[2]INPUT!$G$33</definedName>
    <definedName name="___MHT1">[2]INPUT!$B$32</definedName>
    <definedName name="___MHT2">[2]INPUT!$E$32</definedName>
    <definedName name="___MWT1">[2]INPUT!$D$32</definedName>
    <definedName name="___MWT2">[2]INPUT!$G$32</definedName>
    <definedName name="___pt15">'[1]Tool Recommendation'!$C$15</definedName>
    <definedName name="___pt16">'[1]Tool Recommendation'!$C$16</definedName>
    <definedName name="___pt17">'[1]Tool Recommendation'!$C$17</definedName>
    <definedName name="___pt18">'[1]Tool Recommendation'!$C$18</definedName>
    <definedName name="___pt20">'[1]Tool Recommendation'!$C$20</definedName>
    <definedName name="___pt21">'[1]Tool Recommendation'!$C$21</definedName>
    <definedName name="___pt22">'[1]Tool Recommendation'!$C$22</definedName>
    <definedName name="___pt23">'[1]Tool Recommendation'!$C$23</definedName>
    <definedName name="___pt25">'[1]Tool Recommendation'!$C$25</definedName>
    <definedName name="___pt26">'[1]Tool Recommendation'!$C$26</definedName>
    <definedName name="___pt28">'[1]Tool Recommendation'!$C$28</definedName>
    <definedName name="___pt29">'[1]Tool Recommendation'!$C$29</definedName>
    <definedName name="___pt31">'[1]Tool Recommendation'!$C$31</definedName>
    <definedName name="___pt32">'[1]Tool Recommendation'!$C$32</definedName>
    <definedName name="___pt33">'[1]Tool Recommendation'!$C$33</definedName>
    <definedName name="___pt34">'[1]Tool Recommendation'!$C$34</definedName>
    <definedName name="___pt35">'[1]Tool Recommendation'!$C$35</definedName>
    <definedName name="___pt36">'[1]Tool Recommendation'!$C$36</definedName>
    <definedName name="___pt37">'[1]Tool Recommendation'!$C$37</definedName>
    <definedName name="___pt38">'[1]Tool Recommendation'!$C$38</definedName>
    <definedName name="___pt39">'[1]Tool Recommendation'!$C$39</definedName>
    <definedName name="___pt40">'[1]Tool Recommendation'!$C$40</definedName>
    <definedName name="___pt41">'[3]Tool Recommendation'!#REF!</definedName>
    <definedName name="___pt42">'[3]Tool Recommendation'!#REF!</definedName>
    <definedName name="___pt43">'[3]Tool Recommendation'!#REF!</definedName>
    <definedName name="___pt44">'[3]Tool Recommendation'!#REF!</definedName>
    <definedName name="___pt45">'[3]Tool Recommendation'!#REF!</definedName>
    <definedName name="___pt46">'[3]Tool Recommendation'!#REF!</definedName>
    <definedName name="___pt47">'[3]Tool Recommendation'!#REF!</definedName>
    <definedName name="___pt48">'[3]Tool Recommendation'!#REF!</definedName>
    <definedName name="___pt49">'[3]Tool Recommendation'!#REF!</definedName>
    <definedName name="___pt50">'[3]Tool Recommendation'!#REF!</definedName>
    <definedName name="___pt51">'[3]Tool Recommendation'!#REF!</definedName>
    <definedName name="___pt52">'[3]Tool Recommendation'!#REF!</definedName>
    <definedName name="___pt53">'[3]Tool Recommendation'!#REF!</definedName>
    <definedName name="___pt54">'[3]Tool Recommendation'!#REF!</definedName>
    <definedName name="___pt55">'[3]Tool Recommendation'!#REF!</definedName>
    <definedName name="___pt56">'[3]Tool Recommendation'!#REF!</definedName>
    <definedName name="___pt57">'[3]Tool Recommendation'!#REF!</definedName>
    <definedName name="___pt58">'[3]Tool Recommendation'!#REF!</definedName>
    <definedName name="___pt59">'[3]Tool Recommendation'!#REF!</definedName>
    <definedName name="___pt60">'[3]Tool Recommendation'!#REF!</definedName>
    <definedName name="___pt61">'[3]Tool Recommendation'!#REF!</definedName>
    <definedName name="___pt62">'[3]Tool Recommendation'!#REF!</definedName>
    <definedName name="___pt63">'[3]Tool Recommendation'!#REF!</definedName>
    <definedName name="___pt64">'[3]Tool Recommendation'!#REF!</definedName>
    <definedName name="___pt65">'[3]Tool Recommendation'!#REF!</definedName>
    <definedName name="___pt66">'[3]Tool Recommendation'!#REF!</definedName>
    <definedName name="___pt67">'[3]Tool Recommendation'!#REF!</definedName>
    <definedName name="___pt68">'[3]Tool Recommendation'!#REF!</definedName>
    <definedName name="___pt69">'[3]Tool Recommendation'!#REF!</definedName>
    <definedName name="___pt70">'[3]Tool Recommendation'!#REF!</definedName>
    <definedName name="___pt71">'[3]Tool Recommendation'!#REF!</definedName>
    <definedName name="___pt72">'[3]Tool Recommendation'!#REF!</definedName>
    <definedName name="___pt73">'[3]Tool Recommendation'!#REF!</definedName>
    <definedName name="___pt74">'[3]Tool Recommendation'!#REF!</definedName>
    <definedName name="___pt75">'[3]Tool Recommendation'!#REF!</definedName>
    <definedName name="___pt76">'[3]Tool Recommendation'!#REF!</definedName>
    <definedName name="___pt77">'[3]Tool Recommendation'!#REF!</definedName>
    <definedName name="___pt78">'[3]Tool Recommendation'!#REF!</definedName>
    <definedName name="___pt79">'[3]Tool Recommendation'!#REF!</definedName>
    <definedName name="___pt80">'[3]Tool Recommendation'!#REF!</definedName>
    <definedName name="___pt81">'[3]Tool Recommendation'!#REF!</definedName>
    <definedName name="___pt82">'[3]Tool Recommendation'!#REF!</definedName>
    <definedName name="___pt83">'[3]Tool Recommendation'!#REF!</definedName>
    <definedName name="___qry70">'[3]Tool Recommendation'!#REF!</definedName>
    <definedName name="___qry72">'[3]Tool Recommendation'!#REF!</definedName>
    <definedName name="___qty41">'[3]Tool Recommendation'!#REF!</definedName>
    <definedName name="___qty42">'[3]Tool Recommendation'!#REF!</definedName>
    <definedName name="___qty43">'[3]Tool Recommendation'!#REF!</definedName>
    <definedName name="___qty44">'[3]Tool Recommendation'!#REF!</definedName>
    <definedName name="___qty45">'[3]Tool Recommendation'!#REF!</definedName>
    <definedName name="___qty46">'[3]Tool Recommendation'!#REF!</definedName>
    <definedName name="___qty47">'[3]Tool Recommendation'!#REF!</definedName>
    <definedName name="___qty48">'[3]Tool Recommendation'!#REF!</definedName>
    <definedName name="___qty49">'[3]Tool Recommendation'!#REF!</definedName>
    <definedName name="___qty50">'[3]Tool Recommendation'!#REF!</definedName>
    <definedName name="___qty51">'[3]Tool Recommendation'!#REF!</definedName>
    <definedName name="___qty52">'[3]Tool Recommendation'!#REF!</definedName>
    <definedName name="___qty53">'[3]Tool Recommendation'!#REF!</definedName>
    <definedName name="___qty54">'[3]Tool Recommendation'!#REF!</definedName>
    <definedName name="___qty55">'[3]Tool Recommendation'!#REF!</definedName>
    <definedName name="___qty56">'[3]Tool Recommendation'!#REF!</definedName>
    <definedName name="___qty57">'[3]Tool Recommendation'!#REF!</definedName>
    <definedName name="___qty58">'[3]Tool Recommendation'!#REF!</definedName>
    <definedName name="___qty59">'[3]Tool Recommendation'!#REF!</definedName>
    <definedName name="___qty60">'[3]Tool Recommendation'!#REF!</definedName>
    <definedName name="___qty61">'[3]Tool Recommendation'!#REF!</definedName>
    <definedName name="___qty62">'[3]Tool Recommendation'!#REF!</definedName>
    <definedName name="___qty63">'[3]Tool Recommendation'!#REF!</definedName>
    <definedName name="___qty64">'[3]Tool Recommendation'!#REF!</definedName>
    <definedName name="___qty65">'[3]Tool Recommendation'!#REF!</definedName>
    <definedName name="___qty66">'[3]Tool Recommendation'!#REF!</definedName>
    <definedName name="___qty67">'[3]Tool Recommendation'!#REF!</definedName>
    <definedName name="___qty68">'[3]Tool Recommendation'!#REF!</definedName>
    <definedName name="___qty69">'[3]Tool Recommendation'!#REF!</definedName>
    <definedName name="___qty71">'[3]Tool Recommendation'!#REF!</definedName>
    <definedName name="___qty73">'[3]Tool Recommendation'!#REF!</definedName>
    <definedName name="___qty74">'[3]Tool Recommendation'!#REF!</definedName>
    <definedName name="___qty75">'[3]Tool Recommendation'!#REF!</definedName>
    <definedName name="___qty76">'[3]Tool Recommendation'!#REF!</definedName>
    <definedName name="___qty77">'[3]Tool Recommendation'!#REF!</definedName>
    <definedName name="___qty78">'[3]Tool Recommendation'!#REF!</definedName>
    <definedName name="___qty79">'[3]Tool Recommendation'!#REF!</definedName>
    <definedName name="___qty80">'[3]Tool Recommendation'!#REF!</definedName>
    <definedName name="___qty81">'[3]Tool Recommendation'!#REF!</definedName>
    <definedName name="___qty82">'[3]Tool Recommendation'!#REF!</definedName>
    <definedName name="___qty83">'[3]Tool Recommendation'!#REF!</definedName>
    <definedName name="___THT1">[2]INPUT!$B$34</definedName>
    <definedName name="___THT2">[2]INPUT!$E$34</definedName>
    <definedName name="___TWT1">[2]INPUT!$D$34</definedName>
    <definedName name="___TWT2">[2]INPUT!$G$34</definedName>
    <definedName name="___VS1">#REF!</definedName>
    <definedName name="___VS2">#REF!</definedName>
    <definedName name="___w1">#REF!</definedName>
    <definedName name="___w2">#REF!</definedName>
    <definedName name="___w3">#REF!</definedName>
    <definedName name="___w5">#REF!</definedName>
    <definedName name="___w6">#REF!</definedName>
    <definedName name="___XP9">#REF!</definedName>
    <definedName name="__123Graph_AMWDPTH2" hidden="1">'[4]MW vs Depth'!$D$4:$D$26</definedName>
    <definedName name="__123Graph_BMWDPTH2" hidden="1">'[4]MW vs Depth'!$C$4:$C$26</definedName>
    <definedName name="__123Graph_CMWDPTH2" hidden="1">'[4]MW vs Depth'!$E$4:$E$26</definedName>
    <definedName name="__add3">'[1]General Input'!$B$12</definedName>
    <definedName name="__Col1">#REF!</definedName>
    <definedName name="__Col10">#REF!</definedName>
    <definedName name="__Col11">#REF!</definedName>
    <definedName name="__Col12">#REF!</definedName>
    <definedName name="__Col13">#REF!</definedName>
    <definedName name="__Col14">#REF!</definedName>
    <definedName name="__Col2">#REF!</definedName>
    <definedName name="__Col3">#REF!</definedName>
    <definedName name="__Col4">#REF!</definedName>
    <definedName name="__Col5">#REF!</definedName>
    <definedName name="__Col6">#REF!</definedName>
    <definedName name="__Col7">#REF!</definedName>
    <definedName name="__Col8">#REF!</definedName>
    <definedName name="__Col9">#REF!</definedName>
    <definedName name="__CSL1">[2]INPUT!$C$23</definedName>
    <definedName name="__des20">'[1]Tool Recommendation'!$D$20</definedName>
    <definedName name="__des21">'[1]Tool Recommendation'!$D$21</definedName>
    <definedName name="__des23">'[1]Tool Recommendation'!$D$23</definedName>
    <definedName name="__des26">'[1]Tool Recommendation'!$D$26</definedName>
    <definedName name="__des29">'[1]Tool Recommendation'!$D$29</definedName>
    <definedName name="__des31">'[1]Tool Recommendation'!$D$31</definedName>
    <definedName name="__des33">'[1]Tool Recommendation'!$D$33</definedName>
    <definedName name="__des35">'[1]Tool Recommendation'!$D$35</definedName>
    <definedName name="__des37">'[1]Tool Recommendation'!$D$37</definedName>
    <definedName name="__des38">'[1]Tool Recommendation'!$D$38</definedName>
    <definedName name="__des40">'[1]Tool Recommendation'!$D$40</definedName>
    <definedName name="__des41">'[3]Tool Recommendation'!#REF!</definedName>
    <definedName name="__des42">'[3]Tool Recommendation'!#REF!</definedName>
    <definedName name="__des43">'[3]Tool Recommendation'!#REF!</definedName>
    <definedName name="__des44">'[3]Tool Recommendation'!#REF!</definedName>
    <definedName name="__des45">'[3]Tool Recommendation'!#REF!</definedName>
    <definedName name="__des46">'[3]Tool Recommendation'!#REF!</definedName>
    <definedName name="__des47">'[3]Tool Recommendation'!#REF!</definedName>
    <definedName name="__des48">'[3]Tool Recommendation'!#REF!</definedName>
    <definedName name="__des49">'[3]Tool Recommendation'!#REF!</definedName>
    <definedName name="__des50">'[3]Tool Recommendation'!#REF!</definedName>
    <definedName name="__des51">'[3]Tool Recommendation'!#REF!</definedName>
    <definedName name="__des52">'[3]Tool Recommendation'!#REF!</definedName>
    <definedName name="__des53">'[3]Tool Recommendation'!#REF!</definedName>
    <definedName name="__des54">'[3]Tool Recommendation'!#REF!</definedName>
    <definedName name="__des55">'[3]Tool Recommendation'!#REF!</definedName>
    <definedName name="__des56">'[3]Tool Recommendation'!#REF!</definedName>
    <definedName name="__des57">'[3]Tool Recommendation'!#REF!</definedName>
    <definedName name="__des58">'[3]Tool Recommendation'!#REF!</definedName>
    <definedName name="__des59">'[3]Tool Recommendation'!#REF!</definedName>
    <definedName name="__des60">'[3]Tool Recommendation'!#REF!</definedName>
    <definedName name="__des61">'[3]Tool Recommendation'!#REF!</definedName>
    <definedName name="__des62">'[3]Tool Recommendation'!#REF!</definedName>
    <definedName name="__des63">'[3]Tool Recommendation'!#REF!</definedName>
    <definedName name="__des64">'[3]Tool Recommendation'!#REF!</definedName>
    <definedName name="__des65">'[3]Tool Recommendation'!#REF!</definedName>
    <definedName name="__des66">'[3]Tool Recommendation'!#REF!</definedName>
    <definedName name="__des67">'[3]Tool Recommendation'!#REF!</definedName>
    <definedName name="__des68">'[3]Tool Recommendation'!#REF!</definedName>
    <definedName name="__des69">'[3]Tool Recommendation'!#REF!</definedName>
    <definedName name="__des70">'[3]Tool Recommendation'!#REF!</definedName>
    <definedName name="__des71">'[3]Tool Recommendation'!#REF!</definedName>
    <definedName name="__des72">'[3]Tool Recommendation'!#REF!</definedName>
    <definedName name="__des73">'[3]Tool Recommendation'!#REF!</definedName>
    <definedName name="__des74">'[3]Tool Recommendation'!#REF!</definedName>
    <definedName name="__des75">'[3]Tool Recommendation'!#REF!</definedName>
    <definedName name="__des76">'[3]Tool Recommendation'!#REF!</definedName>
    <definedName name="__des77">'[3]Tool Recommendation'!#REF!</definedName>
    <definedName name="__des78">'[3]Tool Recommendation'!#REF!</definedName>
    <definedName name="__des79">'[3]Tool Recommendation'!#REF!</definedName>
    <definedName name="__des80">'[3]Tool Recommendation'!#REF!</definedName>
    <definedName name="__des81">'[3]Tool Recommendation'!#REF!</definedName>
    <definedName name="__des82">'[3]Tool Recommendation'!#REF!</definedName>
    <definedName name="__des83">'[3]Tool Recommendation'!#REF!</definedName>
    <definedName name="__DIP1">#REF!</definedName>
    <definedName name="__DIP2">#REF!</definedName>
    <definedName name="__DIP3">#REF!</definedName>
    <definedName name="__DWT1">[2]INPUT!$D$35</definedName>
    <definedName name="__DWT2">[2]INPUT!$G$35</definedName>
    <definedName name="__LHT1">[2]INPUT!$B$33</definedName>
    <definedName name="__LHT2">[2]INPUT!$E$33</definedName>
    <definedName name="__LWT1">[2]INPUT!$D$33</definedName>
    <definedName name="__LWT2">[2]INPUT!$G$33</definedName>
    <definedName name="__MHT1">[2]INPUT!$B$32</definedName>
    <definedName name="__MHT2">[2]INPUT!$E$32</definedName>
    <definedName name="__MWT1">[2]INPUT!$D$32</definedName>
    <definedName name="__MWT2">[2]INPUT!$G$32</definedName>
    <definedName name="__pt15">'[1]Tool Recommendation'!$C$15</definedName>
    <definedName name="__pt16">'[1]Tool Recommendation'!$C$16</definedName>
    <definedName name="__pt17">'[1]Tool Recommendation'!$C$17</definedName>
    <definedName name="__pt18">'[1]Tool Recommendation'!$C$18</definedName>
    <definedName name="__pt20">'[1]Tool Recommendation'!$C$20</definedName>
    <definedName name="__pt21">'[1]Tool Recommendation'!$C$21</definedName>
    <definedName name="__pt22">'[1]Tool Recommendation'!$C$22</definedName>
    <definedName name="__pt23">'[1]Tool Recommendation'!$C$23</definedName>
    <definedName name="__pt25">'[1]Tool Recommendation'!$C$25</definedName>
    <definedName name="__pt26">'[1]Tool Recommendation'!$C$26</definedName>
    <definedName name="__pt28">'[1]Tool Recommendation'!$C$28</definedName>
    <definedName name="__pt29">'[1]Tool Recommendation'!$C$29</definedName>
    <definedName name="__pt31">'[1]Tool Recommendation'!$C$31</definedName>
    <definedName name="__pt32">'[1]Tool Recommendation'!$C$32</definedName>
    <definedName name="__pt33">'[1]Tool Recommendation'!$C$33</definedName>
    <definedName name="__pt34">'[1]Tool Recommendation'!$C$34</definedName>
    <definedName name="__pt35">'[1]Tool Recommendation'!$C$35</definedName>
    <definedName name="__pt36">'[1]Tool Recommendation'!$C$36</definedName>
    <definedName name="__pt37">'[1]Tool Recommendation'!$C$37</definedName>
    <definedName name="__pt38">'[1]Tool Recommendation'!$C$38</definedName>
    <definedName name="__pt39">'[1]Tool Recommendation'!$C$39</definedName>
    <definedName name="__pt40">'[1]Tool Recommendation'!$C$40</definedName>
    <definedName name="__pt41">'[3]Tool Recommendation'!#REF!</definedName>
    <definedName name="__pt42">'[3]Tool Recommendation'!#REF!</definedName>
    <definedName name="__pt43">'[3]Tool Recommendation'!#REF!</definedName>
    <definedName name="__pt44">'[3]Tool Recommendation'!#REF!</definedName>
    <definedName name="__pt45">'[3]Tool Recommendation'!#REF!</definedName>
    <definedName name="__pt46">'[3]Tool Recommendation'!#REF!</definedName>
    <definedName name="__pt47">'[3]Tool Recommendation'!#REF!</definedName>
    <definedName name="__pt48">'[3]Tool Recommendation'!#REF!</definedName>
    <definedName name="__pt49">'[3]Tool Recommendation'!#REF!</definedName>
    <definedName name="__pt50">'[3]Tool Recommendation'!#REF!</definedName>
    <definedName name="__pt51">'[3]Tool Recommendation'!#REF!</definedName>
    <definedName name="__pt52">'[3]Tool Recommendation'!#REF!</definedName>
    <definedName name="__pt53">'[3]Tool Recommendation'!#REF!</definedName>
    <definedName name="__pt54">'[3]Tool Recommendation'!#REF!</definedName>
    <definedName name="__pt55">'[3]Tool Recommendation'!#REF!</definedName>
    <definedName name="__pt56">'[3]Tool Recommendation'!#REF!</definedName>
    <definedName name="__pt57">'[3]Tool Recommendation'!#REF!</definedName>
    <definedName name="__pt58">'[3]Tool Recommendation'!#REF!</definedName>
    <definedName name="__pt59">'[3]Tool Recommendation'!#REF!</definedName>
    <definedName name="__pt60">'[3]Tool Recommendation'!#REF!</definedName>
    <definedName name="__pt61">'[3]Tool Recommendation'!#REF!</definedName>
    <definedName name="__pt62">'[3]Tool Recommendation'!#REF!</definedName>
    <definedName name="__pt63">'[3]Tool Recommendation'!#REF!</definedName>
    <definedName name="__pt64">'[3]Tool Recommendation'!#REF!</definedName>
    <definedName name="__pt65">'[3]Tool Recommendation'!#REF!</definedName>
    <definedName name="__pt66">'[3]Tool Recommendation'!#REF!</definedName>
    <definedName name="__pt67">'[3]Tool Recommendation'!#REF!</definedName>
    <definedName name="__pt68">'[3]Tool Recommendation'!#REF!</definedName>
    <definedName name="__pt69">'[3]Tool Recommendation'!#REF!</definedName>
    <definedName name="__pt70">'[3]Tool Recommendation'!#REF!</definedName>
    <definedName name="__pt71">'[3]Tool Recommendation'!#REF!</definedName>
    <definedName name="__pt72">'[3]Tool Recommendation'!#REF!</definedName>
    <definedName name="__pt73">'[3]Tool Recommendation'!#REF!</definedName>
    <definedName name="__pt74">'[3]Tool Recommendation'!#REF!</definedName>
    <definedName name="__pt75">'[3]Tool Recommendation'!#REF!</definedName>
    <definedName name="__pt76">'[3]Tool Recommendation'!#REF!</definedName>
    <definedName name="__pt77">'[3]Tool Recommendation'!#REF!</definedName>
    <definedName name="__pt78">'[3]Tool Recommendation'!#REF!</definedName>
    <definedName name="__pt79">'[3]Tool Recommendation'!#REF!</definedName>
    <definedName name="__pt80">'[3]Tool Recommendation'!#REF!</definedName>
    <definedName name="__pt81">'[3]Tool Recommendation'!#REF!</definedName>
    <definedName name="__pt82">'[3]Tool Recommendation'!#REF!</definedName>
    <definedName name="__pt83">'[3]Tool Recommendation'!#REF!</definedName>
    <definedName name="__qry70">'[3]Tool Recommendation'!#REF!</definedName>
    <definedName name="__qry72">'[3]Tool Recommendation'!#REF!</definedName>
    <definedName name="__qty41">'[3]Tool Recommendation'!#REF!</definedName>
    <definedName name="__qty42">'[3]Tool Recommendation'!#REF!</definedName>
    <definedName name="__qty43">'[3]Tool Recommendation'!#REF!</definedName>
    <definedName name="__qty44">'[3]Tool Recommendation'!#REF!</definedName>
    <definedName name="__qty45">'[3]Tool Recommendation'!#REF!</definedName>
    <definedName name="__qty46">'[3]Tool Recommendation'!#REF!</definedName>
    <definedName name="__qty47">'[3]Tool Recommendation'!#REF!</definedName>
    <definedName name="__qty48">'[3]Tool Recommendation'!#REF!</definedName>
    <definedName name="__qty49">'[3]Tool Recommendation'!#REF!</definedName>
    <definedName name="__qty50">'[3]Tool Recommendation'!#REF!</definedName>
    <definedName name="__qty51">'[3]Tool Recommendation'!#REF!</definedName>
    <definedName name="__qty52">'[3]Tool Recommendation'!#REF!</definedName>
    <definedName name="__qty53">'[3]Tool Recommendation'!#REF!</definedName>
    <definedName name="__qty54">'[3]Tool Recommendation'!#REF!</definedName>
    <definedName name="__qty55">'[3]Tool Recommendation'!#REF!</definedName>
    <definedName name="__qty56">'[3]Tool Recommendation'!#REF!</definedName>
    <definedName name="__qty57">'[3]Tool Recommendation'!#REF!</definedName>
    <definedName name="__qty58">'[3]Tool Recommendation'!#REF!</definedName>
    <definedName name="__qty59">'[3]Tool Recommendation'!#REF!</definedName>
    <definedName name="__qty60">'[3]Tool Recommendation'!#REF!</definedName>
    <definedName name="__qty61">'[3]Tool Recommendation'!#REF!</definedName>
    <definedName name="__qty62">'[3]Tool Recommendation'!#REF!</definedName>
    <definedName name="__qty63">'[3]Tool Recommendation'!#REF!</definedName>
    <definedName name="__qty64">'[3]Tool Recommendation'!#REF!</definedName>
    <definedName name="__qty65">'[3]Tool Recommendation'!#REF!</definedName>
    <definedName name="__qty66">'[3]Tool Recommendation'!#REF!</definedName>
    <definedName name="__qty67">'[3]Tool Recommendation'!#REF!</definedName>
    <definedName name="__qty68">'[3]Tool Recommendation'!#REF!</definedName>
    <definedName name="__qty69">'[3]Tool Recommendation'!#REF!</definedName>
    <definedName name="__qty71">'[3]Tool Recommendation'!#REF!</definedName>
    <definedName name="__qty73">'[3]Tool Recommendation'!#REF!</definedName>
    <definedName name="__qty74">'[3]Tool Recommendation'!#REF!</definedName>
    <definedName name="__qty75">'[3]Tool Recommendation'!#REF!</definedName>
    <definedName name="__qty76">'[3]Tool Recommendation'!#REF!</definedName>
    <definedName name="__qty77">'[3]Tool Recommendation'!#REF!</definedName>
    <definedName name="__qty78">'[3]Tool Recommendation'!#REF!</definedName>
    <definedName name="__qty79">'[3]Tool Recommendation'!#REF!</definedName>
    <definedName name="__qty80">'[3]Tool Recommendation'!#REF!</definedName>
    <definedName name="__qty81">'[3]Tool Recommendation'!#REF!</definedName>
    <definedName name="__qty82">'[3]Tool Recommendation'!#REF!</definedName>
    <definedName name="__qty83">'[3]Tool Recommendation'!#REF!</definedName>
    <definedName name="__sn1">#REF!</definedName>
    <definedName name="__sn2">#REF!</definedName>
    <definedName name="__THT1">[2]INPUT!$B$34</definedName>
    <definedName name="__THT2">[2]INPUT!$E$34</definedName>
    <definedName name="__TWT1">[2]INPUT!$D$34</definedName>
    <definedName name="__TWT2">[2]INPUT!$G$34</definedName>
    <definedName name="__VS1">#REF!</definedName>
    <definedName name="__VS2">#REF!</definedName>
    <definedName name="__w1">#REF!</definedName>
    <definedName name="__w2">#REF!</definedName>
    <definedName name="__w3">#REF!</definedName>
    <definedName name="__w5">#REF!</definedName>
    <definedName name="__w6">#REF!</definedName>
    <definedName name="__XP9">#REF!</definedName>
    <definedName name="_add3">'[1]General Input'!$B$12</definedName>
    <definedName name="_Col1">#REF!</definedName>
    <definedName name="_Col10">#REF!</definedName>
    <definedName name="_Col11">#REF!</definedName>
    <definedName name="_Col12">#REF!</definedName>
    <definedName name="_Col13">#REF!</definedName>
    <definedName name="_Col14">#REF!</definedName>
    <definedName name="_Col2">#REF!</definedName>
    <definedName name="_Col3">#REF!</definedName>
    <definedName name="_Col4">#REF!</definedName>
    <definedName name="_Col5">#REF!</definedName>
    <definedName name="_Col6">#REF!</definedName>
    <definedName name="_Col7">#REF!</definedName>
    <definedName name="_Col8">#REF!</definedName>
    <definedName name="_Col9">#REF!</definedName>
    <definedName name="_CSL1">[2]INPUT!$C$23</definedName>
    <definedName name="_des20">'[1]Tool Recommendation'!$D$20</definedName>
    <definedName name="_des21">'[1]Tool Recommendation'!$D$21</definedName>
    <definedName name="_des23">'[1]Tool Recommendation'!$D$23</definedName>
    <definedName name="_des26">'[1]Tool Recommendation'!$D$26</definedName>
    <definedName name="_des29">'[1]Tool Recommendation'!$D$29</definedName>
    <definedName name="_des31">'[1]Tool Recommendation'!$D$31</definedName>
    <definedName name="_des33">'[1]Tool Recommendation'!$D$33</definedName>
    <definedName name="_des35">'[1]Tool Recommendation'!$D$35</definedName>
    <definedName name="_des37">'[1]Tool Recommendation'!$D$37</definedName>
    <definedName name="_des38">'[1]Tool Recommendation'!$D$38</definedName>
    <definedName name="_des40">'[1]Tool Recommendation'!$D$40</definedName>
    <definedName name="_des41">'[3]Tool Recommendation'!#REF!</definedName>
    <definedName name="_des42">'[3]Tool Recommendation'!#REF!</definedName>
    <definedName name="_des43">'[3]Tool Recommendation'!#REF!</definedName>
    <definedName name="_des44">'[3]Tool Recommendation'!#REF!</definedName>
    <definedName name="_des45">'[3]Tool Recommendation'!#REF!</definedName>
    <definedName name="_des46">'[3]Tool Recommendation'!#REF!</definedName>
    <definedName name="_des47">'[3]Tool Recommendation'!#REF!</definedName>
    <definedName name="_des48">'[3]Tool Recommendation'!#REF!</definedName>
    <definedName name="_des49">'[3]Tool Recommendation'!#REF!</definedName>
    <definedName name="_des50">'[3]Tool Recommendation'!#REF!</definedName>
    <definedName name="_des51">'[3]Tool Recommendation'!#REF!</definedName>
    <definedName name="_des52">'[3]Tool Recommendation'!#REF!</definedName>
    <definedName name="_des53">'[3]Tool Recommendation'!#REF!</definedName>
    <definedName name="_des54">'[3]Tool Recommendation'!#REF!</definedName>
    <definedName name="_des55">'[3]Tool Recommendation'!#REF!</definedName>
    <definedName name="_des56">'[3]Tool Recommendation'!#REF!</definedName>
    <definedName name="_des57">'[3]Tool Recommendation'!#REF!</definedName>
    <definedName name="_des58">'[3]Tool Recommendation'!#REF!</definedName>
    <definedName name="_des59">'[3]Tool Recommendation'!#REF!</definedName>
    <definedName name="_des60">'[3]Tool Recommendation'!#REF!</definedName>
    <definedName name="_des61">'[3]Tool Recommendation'!#REF!</definedName>
    <definedName name="_des62">'[3]Tool Recommendation'!#REF!</definedName>
    <definedName name="_des63">'[3]Tool Recommendation'!#REF!</definedName>
    <definedName name="_des64">'[3]Tool Recommendation'!#REF!</definedName>
    <definedName name="_des65">'[3]Tool Recommendation'!#REF!</definedName>
    <definedName name="_des66">'[3]Tool Recommendation'!#REF!</definedName>
    <definedName name="_des67">'[3]Tool Recommendation'!#REF!</definedName>
    <definedName name="_des68">'[3]Tool Recommendation'!#REF!</definedName>
    <definedName name="_des69">'[3]Tool Recommendation'!#REF!</definedName>
    <definedName name="_des70">'[3]Tool Recommendation'!#REF!</definedName>
    <definedName name="_des71">'[3]Tool Recommendation'!#REF!</definedName>
    <definedName name="_des72">'[3]Tool Recommendation'!#REF!</definedName>
    <definedName name="_des73">'[3]Tool Recommendation'!#REF!</definedName>
    <definedName name="_des74">'[3]Tool Recommendation'!#REF!</definedName>
    <definedName name="_des75">'[3]Tool Recommendation'!#REF!</definedName>
    <definedName name="_des76">'[3]Tool Recommendation'!#REF!</definedName>
    <definedName name="_des77">'[3]Tool Recommendation'!#REF!</definedName>
    <definedName name="_des78">'[3]Tool Recommendation'!#REF!</definedName>
    <definedName name="_des79">'[3]Tool Recommendation'!#REF!</definedName>
    <definedName name="_des80">'[3]Tool Recommendation'!#REF!</definedName>
    <definedName name="_des81">'[3]Tool Recommendation'!#REF!</definedName>
    <definedName name="_des82">'[3]Tool Recommendation'!#REF!</definedName>
    <definedName name="_des83">'[3]Tool Recommendation'!#REF!</definedName>
    <definedName name="_DIP1">#REF!</definedName>
    <definedName name="_DIP2">#REF!</definedName>
    <definedName name="_DIP3">#REF!</definedName>
    <definedName name="_DWT1">[2]INPUT!$D$35</definedName>
    <definedName name="_DWT2">[2]INPUT!$G$35</definedName>
    <definedName name="_Fill">#REF!</definedName>
    <definedName name="_LHT1">[2]INPUT!$B$33</definedName>
    <definedName name="_LHT2">[2]INPUT!$E$33</definedName>
    <definedName name="_LWT1">[2]INPUT!$D$33</definedName>
    <definedName name="_LWT2">[2]INPUT!$G$33</definedName>
    <definedName name="_MHT1">[2]INPUT!$B$32</definedName>
    <definedName name="_MHT2">[2]INPUT!$E$32</definedName>
    <definedName name="_MWT1">[2]INPUT!$D$32</definedName>
    <definedName name="_MWT2">[2]INPUT!$G$32</definedName>
    <definedName name="_pt15">'[1]Tool Recommendation'!$C$15</definedName>
    <definedName name="_pt16">'[1]Tool Recommendation'!$C$16</definedName>
    <definedName name="_pt17">'[1]Tool Recommendation'!$C$17</definedName>
    <definedName name="_pt18">'[1]Tool Recommendation'!$C$18</definedName>
    <definedName name="_pt20">'[1]Tool Recommendation'!$C$20</definedName>
    <definedName name="_pt21">'[1]Tool Recommendation'!$C$21</definedName>
    <definedName name="_pt22">'[1]Tool Recommendation'!$C$22</definedName>
    <definedName name="_pt23">'[1]Tool Recommendation'!$C$23</definedName>
    <definedName name="_pt25">'[1]Tool Recommendation'!$C$25</definedName>
    <definedName name="_pt26">'[1]Tool Recommendation'!$C$26</definedName>
    <definedName name="_pt28">'[1]Tool Recommendation'!$C$28</definedName>
    <definedName name="_pt29">'[1]Tool Recommendation'!$C$29</definedName>
    <definedName name="_pt31">'[1]Tool Recommendation'!$C$31</definedName>
    <definedName name="_pt32">'[1]Tool Recommendation'!$C$32</definedName>
    <definedName name="_pt33">'[1]Tool Recommendation'!$C$33</definedName>
    <definedName name="_pt34">'[1]Tool Recommendation'!$C$34</definedName>
    <definedName name="_pt35">'[1]Tool Recommendation'!$C$35</definedName>
    <definedName name="_pt36">'[1]Tool Recommendation'!$C$36</definedName>
    <definedName name="_pt37">'[1]Tool Recommendation'!$C$37</definedName>
    <definedName name="_pt38">'[1]Tool Recommendation'!$C$38</definedName>
    <definedName name="_pt39">'[1]Tool Recommendation'!$C$39</definedName>
    <definedName name="_pt40">'[1]Tool Recommendation'!$C$40</definedName>
    <definedName name="_pt41">'[3]Tool Recommendation'!#REF!</definedName>
    <definedName name="_pt42">'[3]Tool Recommendation'!#REF!</definedName>
    <definedName name="_pt43">'[3]Tool Recommendation'!#REF!</definedName>
    <definedName name="_pt44">'[3]Tool Recommendation'!#REF!</definedName>
    <definedName name="_pt45">'[3]Tool Recommendation'!#REF!</definedName>
    <definedName name="_pt46">'[3]Tool Recommendation'!#REF!</definedName>
    <definedName name="_pt47">'[3]Tool Recommendation'!#REF!</definedName>
    <definedName name="_pt48">'[3]Tool Recommendation'!#REF!</definedName>
    <definedName name="_pt49">'[3]Tool Recommendation'!#REF!</definedName>
    <definedName name="_pt50">'[3]Tool Recommendation'!#REF!</definedName>
    <definedName name="_pt51">'[3]Tool Recommendation'!#REF!</definedName>
    <definedName name="_pt52">'[3]Tool Recommendation'!#REF!</definedName>
    <definedName name="_pt53">'[3]Tool Recommendation'!#REF!</definedName>
    <definedName name="_pt54">'[3]Tool Recommendation'!#REF!</definedName>
    <definedName name="_pt55">'[3]Tool Recommendation'!#REF!</definedName>
    <definedName name="_pt56">'[3]Tool Recommendation'!#REF!</definedName>
    <definedName name="_pt57">'[3]Tool Recommendation'!#REF!</definedName>
    <definedName name="_pt58">'[3]Tool Recommendation'!#REF!</definedName>
    <definedName name="_pt59">'[3]Tool Recommendation'!#REF!</definedName>
    <definedName name="_pt60">'[3]Tool Recommendation'!#REF!</definedName>
    <definedName name="_pt61">'[3]Tool Recommendation'!#REF!</definedName>
    <definedName name="_pt62">'[3]Tool Recommendation'!#REF!</definedName>
    <definedName name="_pt63">'[3]Tool Recommendation'!#REF!</definedName>
    <definedName name="_pt64">'[3]Tool Recommendation'!#REF!</definedName>
    <definedName name="_pt65">'[3]Tool Recommendation'!#REF!</definedName>
    <definedName name="_pt66">'[3]Tool Recommendation'!#REF!</definedName>
    <definedName name="_pt67">'[3]Tool Recommendation'!#REF!</definedName>
    <definedName name="_pt68">'[3]Tool Recommendation'!#REF!</definedName>
    <definedName name="_pt69">'[3]Tool Recommendation'!#REF!</definedName>
    <definedName name="_pt70">'[3]Tool Recommendation'!#REF!</definedName>
    <definedName name="_pt71">'[3]Tool Recommendation'!#REF!</definedName>
    <definedName name="_pt72">'[3]Tool Recommendation'!#REF!</definedName>
    <definedName name="_pt73">'[3]Tool Recommendation'!#REF!</definedName>
    <definedName name="_pt74">'[3]Tool Recommendation'!#REF!</definedName>
    <definedName name="_pt75">'[3]Tool Recommendation'!#REF!</definedName>
    <definedName name="_pt76">'[3]Tool Recommendation'!#REF!</definedName>
    <definedName name="_pt77">'[3]Tool Recommendation'!#REF!</definedName>
    <definedName name="_pt78">'[3]Tool Recommendation'!#REF!</definedName>
    <definedName name="_pt79">'[3]Tool Recommendation'!#REF!</definedName>
    <definedName name="_pt80">'[3]Tool Recommendation'!#REF!</definedName>
    <definedName name="_pt81">'[3]Tool Recommendation'!#REF!</definedName>
    <definedName name="_pt82">'[3]Tool Recommendation'!#REF!</definedName>
    <definedName name="_pt83">'[3]Tool Recommendation'!#REF!</definedName>
    <definedName name="_qry70">'[3]Tool Recommendation'!#REF!</definedName>
    <definedName name="_qry72">'[3]Tool Recommendation'!#REF!</definedName>
    <definedName name="_qty1">'[5]DR Log'!$J$1:$J$65536</definedName>
    <definedName name="_qty10">'[5]DR Log'!$BL$1:$BL$65536</definedName>
    <definedName name="_qty11">'[5]DR Log'!$BT$1:$BT$65536</definedName>
    <definedName name="_qty12">'[5]DR Log'!$BZ$1:$BZ$65536</definedName>
    <definedName name="_qty13">'[5]DR Log'!$CF$1:$CF$65536</definedName>
    <definedName name="_qty14">'[5]DR Log'!$CL$1:$CL$65536</definedName>
    <definedName name="_qty15">'[5]DR Log'!$CR$1:$CR$65536</definedName>
    <definedName name="_qty16">'[5]DR Log'!$CX$1:$CX$65536</definedName>
    <definedName name="_qty17">'[5]DR Log'!$DD$1:$DD$65536</definedName>
    <definedName name="_qty18">'[5]DR Log'!$DJ$1:$DJ$65536</definedName>
    <definedName name="_qty19">'[5]DR Log'!$DP$1:$DP$65536</definedName>
    <definedName name="_qty2">'[5]DR Log'!$P$1:$P$65536</definedName>
    <definedName name="_qty20">'[5]DR Log'!$DV$1:$DV$65536</definedName>
    <definedName name="_qty3">'[5]DR Log'!$V$1:$V$65536</definedName>
    <definedName name="_qty4">'[5]DR Log'!$AB$1:$AB$65536</definedName>
    <definedName name="_qty41">'[3]Tool Recommendation'!#REF!</definedName>
    <definedName name="_qty42">'[3]Tool Recommendation'!#REF!</definedName>
    <definedName name="_qty43">'[3]Tool Recommendation'!#REF!</definedName>
    <definedName name="_qty44">'[3]Tool Recommendation'!#REF!</definedName>
    <definedName name="_qty45">'[3]Tool Recommendation'!#REF!</definedName>
    <definedName name="_qty46">'[3]Tool Recommendation'!#REF!</definedName>
    <definedName name="_qty47">'[3]Tool Recommendation'!#REF!</definedName>
    <definedName name="_qty48">'[3]Tool Recommendation'!#REF!</definedName>
    <definedName name="_qty49">'[3]Tool Recommendation'!#REF!</definedName>
    <definedName name="_qty5">'[5]DR Log'!$AH$1:$AH$65536</definedName>
    <definedName name="_qty50">'[3]Tool Recommendation'!#REF!</definedName>
    <definedName name="_qty51">'[3]Tool Recommendation'!#REF!</definedName>
    <definedName name="_qty52">'[3]Tool Recommendation'!#REF!</definedName>
    <definedName name="_qty53">'[3]Tool Recommendation'!#REF!</definedName>
    <definedName name="_qty54">'[3]Tool Recommendation'!#REF!</definedName>
    <definedName name="_qty55">'[3]Tool Recommendation'!#REF!</definedName>
    <definedName name="_qty56">'[3]Tool Recommendation'!#REF!</definedName>
    <definedName name="_qty57">'[3]Tool Recommendation'!#REF!</definedName>
    <definedName name="_qty58">'[3]Tool Recommendation'!#REF!</definedName>
    <definedName name="_qty59">'[3]Tool Recommendation'!#REF!</definedName>
    <definedName name="_qty6">'[5]DR Log'!$AN$1:$AN$65536</definedName>
    <definedName name="_qty60">'[3]Tool Recommendation'!#REF!</definedName>
    <definedName name="_qty61">'[3]Tool Recommendation'!#REF!</definedName>
    <definedName name="_qty62">'[3]Tool Recommendation'!#REF!</definedName>
    <definedName name="_qty63">'[3]Tool Recommendation'!#REF!</definedName>
    <definedName name="_qty64">'[3]Tool Recommendation'!#REF!</definedName>
    <definedName name="_qty65">'[3]Tool Recommendation'!#REF!</definedName>
    <definedName name="_qty66">'[3]Tool Recommendation'!#REF!</definedName>
    <definedName name="_qty67">'[3]Tool Recommendation'!#REF!</definedName>
    <definedName name="_qty68">'[3]Tool Recommendation'!#REF!</definedName>
    <definedName name="_qty69">'[3]Tool Recommendation'!#REF!</definedName>
    <definedName name="_qty7">'[5]DR Log'!$AT$1:$AT$65536</definedName>
    <definedName name="_qty71">'[3]Tool Recommendation'!#REF!</definedName>
    <definedName name="_qty73">'[3]Tool Recommendation'!#REF!</definedName>
    <definedName name="_qty74">'[3]Tool Recommendation'!#REF!</definedName>
    <definedName name="_qty75">'[3]Tool Recommendation'!#REF!</definedName>
    <definedName name="_qty76">'[3]Tool Recommendation'!#REF!</definedName>
    <definedName name="_qty77">'[3]Tool Recommendation'!#REF!</definedName>
    <definedName name="_qty78">'[3]Tool Recommendation'!#REF!</definedName>
    <definedName name="_qty79">'[3]Tool Recommendation'!#REF!</definedName>
    <definedName name="_qty8">'[5]DR Log'!$AZ$1:$AZ$65536</definedName>
    <definedName name="_qty80">'[3]Tool Recommendation'!#REF!</definedName>
    <definedName name="_qty81">'[3]Tool Recommendation'!#REF!</definedName>
    <definedName name="_qty82">'[3]Tool Recommendation'!#REF!</definedName>
    <definedName name="_qty83">'[3]Tool Recommendation'!#REF!</definedName>
    <definedName name="_qty9">'[5]DR Log'!$BF$1:$BF$65536</definedName>
    <definedName name="_sn1">#REF!</definedName>
    <definedName name="_sn2">#REF!</definedName>
    <definedName name="_THT1">[2]INPUT!$B$34</definedName>
    <definedName name="_THT2">[2]INPUT!$E$34</definedName>
    <definedName name="_TWT1">[2]INPUT!$D$34</definedName>
    <definedName name="_TWT2">[2]INPUT!$G$34</definedName>
    <definedName name="_VS1">#REF!</definedName>
    <definedName name="_VS2">#REF!</definedName>
    <definedName name="_w1">#REF!</definedName>
    <definedName name="_w2">#REF!</definedName>
    <definedName name="_w3">#REF!</definedName>
    <definedName name="_w5">#REF!</definedName>
    <definedName name="_w6">#REF!</definedName>
    <definedName name="_XP9">#REF!</definedName>
    <definedName name="a">#REF!</definedName>
    <definedName name="aaaaaaaaaa">NULL</definedName>
    <definedName name="aaaaaaaaaaaaaaaaa">NULL</definedName>
    <definedName name="ab">#REF!</definedName>
    <definedName name="ac">#REF!</definedName>
    <definedName name="AddOnResourceList">#REF!</definedName>
    <definedName name="address1">#REF!</definedName>
    <definedName name="address2">#REF!</definedName>
    <definedName name="aeg">'[6]BPR LOG'!$BW$1:$BW$65536</definedName>
    <definedName name="AFE">[7]Info!$E$42</definedName>
    <definedName name="ALL_DTAs">'[8]Material Transfer'!$N$2:$N$48</definedName>
    <definedName name="ALL_TOOL_COMPONENTS">'[8]Material Transfer'!$M$2:$M$81</definedName>
    <definedName name="ALTDC">'[9]R &amp; I'!$C$15</definedName>
    <definedName name="AltDD">'[7]R &amp; I'!$C$15</definedName>
    <definedName name="AltDDrep">'[7]R &amp; I'!$C$16</definedName>
    <definedName name="ALTDrep">'[9]R &amp; I'!$C$16</definedName>
    <definedName name="AltMWD">'[7]R &amp; I'!$C$21</definedName>
    <definedName name="AltMWDrep">'[7]R &amp; I'!$C$22</definedName>
    <definedName name="Ann_Above_Liner">[10]Calculations!$G$53:$J$61</definedName>
    <definedName name="API_Number">#REF!</definedName>
    <definedName name="APPROXIMATE_DAILY_COSTS">#REF!</definedName>
    <definedName name="Ar">#REF!</definedName>
    <definedName name="Area">[7]Info!$B$17</definedName>
    <definedName name="arrivedate1">'[5]DR Log'!$N$1:$N$65536</definedName>
    <definedName name="arrivedate10">'[5]DR Log'!$BP$1:$BP$65536</definedName>
    <definedName name="arrivedate11">'[5]DR Log'!$BX$1:$BX$65536</definedName>
    <definedName name="arrivedate12">'[5]DR Log'!$CD$1:$CD$65536</definedName>
    <definedName name="arrivedate13">'[5]DR Log'!$CJ$1:$CJ$65536</definedName>
    <definedName name="arrivedate14">'[5]DR Log'!$CP$1:$CP$65536</definedName>
    <definedName name="arrivedate15">'[5]DR Log'!$CV$1:$CV$65536</definedName>
    <definedName name="arrivedate16">'[5]DR Log'!$DB$1:$DB$65536</definedName>
    <definedName name="arrivedate17">'[5]DR Log'!$DH$1:$DH$65536</definedName>
    <definedName name="arrivedate18">'[5]DR Log'!$DN$1:$DN$65536</definedName>
    <definedName name="arrivedate19">'[5]DR Log'!$DT$1:$DT$65536</definedName>
    <definedName name="arrivedate2">'[5]DR Log'!$T$1:$T$65536</definedName>
    <definedName name="arrivedate20">'[5]DR Log'!$DZ$1:$DZ$65536</definedName>
    <definedName name="arrivedate3">'[5]DR Log'!$Z$1:$Z$65536</definedName>
    <definedName name="arrivedate4">'[5]DR Log'!$AF$1:$AF$65536</definedName>
    <definedName name="arrivedate5">'[5]DR Log'!$AL$1:$AL$65536</definedName>
    <definedName name="arrivedate6">'[5]DR Log'!$AR$1:$AR$65536</definedName>
    <definedName name="arrivedate7">'[5]DR Log'!$AX$1:$AX$65536</definedName>
    <definedName name="arrivedate8">'[5]DR Log'!$BD$1:$BD$65536</definedName>
    <definedName name="arrivedate9">'[5]DR Log'!$BJ$1:$BJ$65536</definedName>
    <definedName name="as">#REF!</definedName>
    <definedName name="asdf">[11]!Show_2</definedName>
    <definedName name="asdfg">#REF!</definedName>
    <definedName name="asdfgh">#REF!</definedName>
    <definedName name="asr">#REF!</definedName>
    <definedName name="ASSYBY">#REF!</definedName>
    <definedName name="AutoCAD">[12]!AutoCAD</definedName>
    <definedName name="AVGTEMP">'[13]W-L Calc.'!#REF!</definedName>
    <definedName name="AZ">OFFSET([14]MWD!#REF!,0,0,COUNTA([14]MWD!$A$1:$A$65536)-1,1)</definedName>
    <definedName name="AzimColumn">[15]EDI_Report!#REF!</definedName>
    <definedName name="AzimUnit">[15]EDI_Report!#REF!</definedName>
    <definedName name="B">#REF!</definedName>
    <definedName name="ba">#REF!</definedName>
    <definedName name="bb">#REF!</definedName>
    <definedName name="bbbbbbbbb">NULL</definedName>
    <definedName name="bbbbbbbbbbb">NULL</definedName>
    <definedName name="bc">#REF!</definedName>
    <definedName name="BCgrade">#REF!</definedName>
    <definedName name="bh">#REF!</definedName>
    <definedName name="BH_EW">[7]Info!$B$39</definedName>
    <definedName name="BH_NS">[7]Info!$B$38</definedName>
    <definedName name="bh_NS1">[16]Info!$B$38</definedName>
    <definedName name="BH_TVD">[7]Info!$B$40</definedName>
    <definedName name="bha_conc">#REF!</definedName>
    <definedName name="bha_des">#REF!</definedName>
    <definedName name="BHADetails">#REF!</definedName>
    <definedName name="BHAID">#REF!</definedName>
    <definedName name="BHAOD">#REF!</definedName>
    <definedName name="billprob">#REF!</definedName>
    <definedName name="billto">'[5]DR Log'!$H$1:$H$65536</definedName>
    <definedName name="Bit_to_Survey">#REF!</definedName>
    <definedName name="block">#REF!</definedName>
    <definedName name="bo">#REF!</definedName>
    <definedName name="BOD">#REF!</definedName>
    <definedName name="Borehole">#REF!</definedName>
    <definedName name="BoreholeName">[15]EDI_Report!#REF!</definedName>
    <definedName name="bprclosedby">'[6]BPR LOG'!$BZ$1:$BZ$65536</definedName>
    <definedName name="BPRdirectedto">'[6]BPR LOG'!$BV$1:$BV$65536</definedName>
    <definedName name="Br">#REF!</definedName>
    <definedName name="BR_Column">NULL</definedName>
    <definedName name="BR_Unit">NULL</definedName>
    <definedName name="bt">#REF!</definedName>
    <definedName name="bwt">#REF!</definedName>
    <definedName name="bwta">'[17]LH Input'!$E$27</definedName>
    <definedName name="caby">'[6]BPR LOG'!$BM$1:$BM$65536</definedName>
    <definedName name="cadate">'[6]BPR LOG'!$BN$1:$BN$65536</definedName>
    <definedName name="Camp">[7]Info!$B$61</definedName>
    <definedName name="CasingGrade">#REF!</definedName>
    <definedName name="causecat">'[6]BPR LOG'!$AY$1:$AY$65536</definedName>
    <definedName name="CAUSECODE">'[6]BPR LOG'!$AX$1:$AX$65536</definedName>
    <definedName name="causedept">'[6]BPR LOG'!$B$1:$B$65536</definedName>
    <definedName name="causedesc1">'[6]BPR LOG'!$AZ$1:$AZ$65536</definedName>
    <definedName name="causedesc2">'[6]BPR LOG'!$BA$1:$BA$65536</definedName>
    <definedName name="causedesc3">'[6]BPR LOG'!$BB$1:$BB$65536</definedName>
    <definedName name="causedesc4">'[6]BPR LOG'!$BC$1:$BC$65536</definedName>
    <definedName name="causedesc5">'[6]BPR LOG'!$BD$1:$BD$65536</definedName>
    <definedName name="causedesc6">'[6]BPR LOG'!$BE$1:$BE$65536</definedName>
    <definedName name="causeenter">'[6]BPR LOG'!$BF$1:$BF$65536</definedName>
    <definedName name="causeentrydate">'[6]BPR LOG'!$BG$1:$BG$65536</definedName>
    <definedName name="ccccccc">NULL</definedName>
    <definedName name="ccccccccccccccc">NULL</definedName>
    <definedName name="cDepth">OFFSET([14]NorAm!$A$2,0,0,COUNTA([14]NorAm!$A$1:$A$65536)-1,1)</definedName>
    <definedName name="CELL_MGR">'[18]HEADER INFO'!$D$15</definedName>
    <definedName name="cf">'[17]LH Input'!#REF!</definedName>
    <definedName name="cGamma">OFFSET([14]NorAm!$L$2,0,0,COUNTA([14]NorAm!$A$1:$A$65536)-1,1)</definedName>
    <definedName name="CID">#REF!</definedName>
    <definedName name="Client">#REF!</definedName>
    <definedName name="closedoropen">'[6]CADE SUMMARY'!#REF!</definedName>
    <definedName name="ClosureAzimColumn">[15]EDI_Report!#REF!</definedName>
    <definedName name="ClosureAzimUnit">[15]EDI_Report!#REF!</definedName>
    <definedName name="ClosureColumn">[15]EDI_Report!#REF!</definedName>
    <definedName name="ClosureUnit">[15]EDI_Report!#REF!</definedName>
    <definedName name="cno">[2]INPUT!$G$5</definedName>
    <definedName name="Co_Man">[7]Info!$B$43</definedName>
    <definedName name="Co_man_2">[7]Info!$B$44</definedName>
    <definedName name="CO_Man_Cell">[7]Info!$E$43</definedName>
    <definedName name="Co_man_cell2">[7]Info!$E$44</definedName>
    <definedName name="Co_Office_REF">[7]Info!$B$64</definedName>
    <definedName name="COD">[2]INPUT!$C$15</definedName>
    <definedName name="Col1_Name">#REF!</definedName>
    <definedName name="Col1_Unit">#REF!</definedName>
    <definedName name="Col10_Name">#REF!</definedName>
    <definedName name="Col10_Unit">#REF!</definedName>
    <definedName name="Col11_Name">#REF!</definedName>
    <definedName name="Col11_Unit">#REF!</definedName>
    <definedName name="Col12_Name">#REF!</definedName>
    <definedName name="Col12_Unit">#REF!</definedName>
    <definedName name="Col13_Name">#REF!</definedName>
    <definedName name="Col13_Unit">#REF!</definedName>
    <definedName name="Col14_Name">#REF!</definedName>
    <definedName name="Col14_Unit">#REF!</definedName>
    <definedName name="Col2_Name">#REF!</definedName>
    <definedName name="Col2_Unit">#REF!</definedName>
    <definedName name="Col3_Name">#REF!</definedName>
    <definedName name="Col3_Unit">#REF!</definedName>
    <definedName name="Col4_Name">#REF!</definedName>
    <definedName name="Col4_Unit">#REF!</definedName>
    <definedName name="Col5_Name">#REF!</definedName>
    <definedName name="Col5_Unit">#REF!</definedName>
    <definedName name="Col6_Name">#REF!</definedName>
    <definedName name="Col6_Unit">#REF!</definedName>
    <definedName name="Col7_Name">#REF!</definedName>
    <definedName name="Col7_Unit">#REF!</definedName>
    <definedName name="Col8_Name">#REF!</definedName>
    <definedName name="Col8_Unit">#REF!</definedName>
    <definedName name="Col9_Name">#REF!</definedName>
    <definedName name="Col9_Unit">#REF!</definedName>
    <definedName name="Collar_Size_Table">[8]Tables!$G$123:$G$132</definedName>
    <definedName name="ColumnTitle1">" "</definedName>
    <definedName name="ColumnTitle2">[19]!Project2[[#Headers],[Done?]]</definedName>
    <definedName name="ColumnTitle3">[19]!Project3[[#Headers],[Done?]]</definedName>
    <definedName name="coman">#REF!</definedName>
    <definedName name="coman_phone">#REF!</definedName>
    <definedName name="comm1">'[5]DR Log'!$K$1:$K$65536</definedName>
    <definedName name="comm10">'[5]DR Log'!$BM$1:$BM$65536</definedName>
    <definedName name="comm11">'[5]DR Log'!$BU$1:$BU$65536</definedName>
    <definedName name="comm12">'[5]DR Log'!$CA$1:$CA$65536</definedName>
    <definedName name="comm13">'[5]DR Log'!$CG$1:$CG$65536</definedName>
    <definedName name="comm14">'[5]DR Log'!$CM$1:$CM$65536</definedName>
    <definedName name="comm15">'[5]DR Log'!$CS$1:$CS$65536</definedName>
    <definedName name="comm16">'[5]DR Log'!$CY$1:$CY$65536</definedName>
    <definedName name="comm17">'[5]DR Log'!$DE$1:$DE$65536</definedName>
    <definedName name="comm18">'[5]DR Log'!$DK$1:$DK$65536</definedName>
    <definedName name="comm19">'[5]DR Log'!$DQ$1:$DQ$65536</definedName>
    <definedName name="comm2">'[5]DR Log'!$Q$1:$Q$65536</definedName>
    <definedName name="comm20">'[5]DR Log'!$DW$1:$DW$65536</definedName>
    <definedName name="comm3">'[5]DR Log'!$W$1:$W$65536</definedName>
    <definedName name="comm4">'[5]DR Log'!$AC$1:$AC$65536</definedName>
    <definedName name="comm5">'[5]DR Log'!$AI$1:$AI$65536</definedName>
    <definedName name="comm6">'[5]DR Log'!$AO$1:$AO$65536</definedName>
    <definedName name="comm7">'[5]DR Log'!$AU$1:$AU$65536</definedName>
    <definedName name="comm8">'[5]DR Log'!$BA$1:$BA$65536</definedName>
    <definedName name="comm9">'[5]DR Log'!$BG$1:$BG$65536</definedName>
    <definedName name="CommentColumn">[15]EDI_Report!#REF!</definedName>
    <definedName name="comments">#REF!</definedName>
    <definedName name="commno">'[6]BPR LOG'!$M$1:$M$65536</definedName>
    <definedName name="CommunicationResourceList">[20]CodeLists!$K$173:$K$179</definedName>
    <definedName name="company">[21]SURVEY!$D$5</definedName>
    <definedName name="Components">#REF!</definedName>
    <definedName name="ComputingCenterResourceList">[20]CodeLists!$K$129:$K$156</definedName>
    <definedName name="Connection">#REF!</definedName>
    <definedName name="Cont._Phone">[7]Info!$E$47</definedName>
    <definedName name="Contractor">[7]Info!$B$47</definedName>
    <definedName name="Contractor_Phone">[7]Info!$E$47</definedName>
    <definedName name="CoordinateReference">#REF!</definedName>
    <definedName name="CoordinateSystem">#REF!</definedName>
    <definedName name="COREP">#REF!</definedName>
    <definedName name="corraction1">'[6]BPR LOG'!$BH$1:$BH$65536</definedName>
    <definedName name="corraction2">'[6]BPR LOG'!$BI$1:$BI$65536</definedName>
    <definedName name="corraction3">'[6]BPR LOG'!$BJ$1:$BJ$65536</definedName>
    <definedName name="corraction4">'[6]BPR LOG'!$BK$1:$BK$65536</definedName>
    <definedName name="corraction5">'[6]BPR LOG'!$BL$1:$BL$65536</definedName>
    <definedName name="Cost">#REF!</definedName>
    <definedName name="credit">'[6]BPR LOG'!$AV$1:$AV$65536</definedName>
    <definedName name="_xlnm.Criteria">#REF!</definedName>
    <definedName name="cROP">OFFSET([14]NorAm!$J$2,0,0,COUNTA([14]NorAm!$A$1:$A$65536)-1,1)</definedName>
    <definedName name="CSGID">#REF!</definedName>
    <definedName name="csgscraped">'[6]BPR LOG'!$AI$1:$AI$65536</definedName>
    <definedName name="cTotalGas">OFFSET([14]NorAm!#REF!,0,0,COUNTA([14]NorAm!$A$1:$A$65536)-1,1)</definedName>
    <definedName name="cTVD">OFFSET([14]NorAm!$B$2,0,0, COUNTA([14]NorAm!$A$1:$A$65536)-1,1)</definedName>
    <definedName name="CTVD1">[2]INPUT!$C$22</definedName>
    <definedName name="Cum">#REF!</definedName>
    <definedName name="CUSTOMER">#REF!</definedName>
    <definedName name="customerid">#REF!</definedName>
    <definedName name="cVS">OFFSET([14]NorAm!$I$2,0,0,COUNTA([14]NorAm!$A$1:$A$65536)-1,1)</definedName>
    <definedName name="D">#REF!</definedName>
    <definedName name="dab">#REF!</definedName>
    <definedName name="dabt">#REF!</definedName>
    <definedName name="dac">#REF!</definedName>
    <definedName name="dact">#REF!</definedName>
    <definedName name="Daily_milage">[7]Info!$E$60</definedName>
    <definedName name="data1a">[22]Tallies!$B$6:$B$15,[22]Tallies!$B$17:$B$26,[22]Tallies!$B$28:$B$37,[22]Tallies!$B$39:$B$48,[22]Tallies!$E$6:$E$15,[22]Tallies!$E$17:$E$26,[22]Tallies!$E$28:$E$37,[22]Tallies!$E$39:$E$48</definedName>
    <definedName name="data1b">[22]Tallies!$H$6:$H$15,[22]Tallies!$H$17:$H$26,[22]Tallies!$H$28:$H$37,[22]Tallies!$H$39:$H$48,[22]Tallies!$K$6:$K$15,[22]Tallies!$K$17:$K$26,[22]Tallies!$K$28:$K$37,[22]Tallies!$K$39:$K$48</definedName>
    <definedName name="data2a">[22]Tallies!$B$56:$B$65,[22]Tallies!$B$67:$B$76,[22]Tallies!$B$78:$B$87,[22]Tallies!$B$89:$B$98,[22]Tallies!$E$56:$E$65,[22]Tallies!$E$67:$E$76,[22]Tallies!$E$78:$E$87,[22]Tallies!$E$89:$E$98</definedName>
    <definedName name="data2b">[22]Tallies!$H$56:$H$65,[22]Tallies!$H$67:$H$76,[22]Tallies!$H$78:$H$87,[22]Tallies!$H$89:$H$98,[22]Tallies!$K$56:$K$65,[22]Tallies!$K$67:$K$76,[22]Tallies!$K$78:$K$87,[22]Tallies!$K$89:$K$98</definedName>
    <definedName name="_xlnm.Database">#REF!</definedName>
    <definedName name="DataEntry">#REF!</definedName>
    <definedName name="DataEntry2">#REF!</definedName>
    <definedName name="DataStart">#REF!</definedName>
    <definedName name="Date">#REF!</definedName>
    <definedName name="DATEASSY">#REF!</definedName>
    <definedName name="dateclosed">'[6]BPR LOG'!$CA$1:$CA$65536</definedName>
    <definedName name="datedue1">'[5]DR Log'!$O$1:$O$65536</definedName>
    <definedName name="datedue10">'[5]DR Log'!$BQ$1:$BQ$65536</definedName>
    <definedName name="datedue11">'[5]DR Log'!$BY$1:$BY$65536</definedName>
    <definedName name="datedue12">'[5]DR Log'!$CE$1:$CE$65536</definedName>
    <definedName name="datedue13">'[5]DR Log'!$CK$1:$CK$65536</definedName>
    <definedName name="datedue14">'[5]DR Log'!$CQ$1:$CQ$65536</definedName>
    <definedName name="datedue15">'[5]DR Log'!$CW$1:$CW$65536</definedName>
    <definedName name="datedue16">'[5]DR Log'!$DC$1:$DC$65536</definedName>
    <definedName name="datedue17">'[5]DR Log'!$DI$1:$DI$65536</definedName>
    <definedName name="datedue18">'[5]DR Log'!$DO$1:$DO$65536</definedName>
    <definedName name="datedue19">'[5]DR Log'!$DU$1:$DU$65536</definedName>
    <definedName name="datedue2">'[5]DR Log'!$U$1:$U$65536</definedName>
    <definedName name="datedue20">'[5]DR Log'!$EA$1:$EA$65536</definedName>
    <definedName name="datedue3">'[5]DR Log'!$AA$1:$AA$65536</definedName>
    <definedName name="datedue4">'[5]DR Log'!$AG$1:$AG$65536</definedName>
    <definedName name="datedue5">'[5]DR Log'!$AM$1:$AM$65536</definedName>
    <definedName name="datedue6">'[5]DR Log'!$AS$1:$AS$65536</definedName>
    <definedName name="datedue7">'[5]DR Log'!$AY$1:$AY$65536</definedName>
    <definedName name="datedue8">'[5]DR Log'!$BE$1:$BE$65536</definedName>
    <definedName name="datedue9">'[5]DR Log'!$BK$1:$BK$65536</definedName>
    <definedName name="dateordered">'[5]DR Log'!$E$1:$E$65536</definedName>
    <definedName name="datepostbriefed">#REF!</definedName>
    <definedName name="dateprebriefed">#REF!</definedName>
    <definedName name="DAY">#REF!</definedName>
    <definedName name="Day_8_Page_1">#REF!</definedName>
    <definedName name="Day_8_Page_2">#REF!</definedName>
    <definedName name="dbb">#REF!</definedName>
    <definedName name="dbbt">#REF!</definedName>
    <definedName name="dbc">#REF!</definedName>
    <definedName name="dbct">#REF!</definedName>
    <definedName name="dd_1">#REF!</definedName>
    <definedName name="dd_2">#REF!</definedName>
    <definedName name="dd_phone">#REF!</definedName>
    <definedName name="ddcoord">#REF!</definedName>
    <definedName name="ddd">NULL</definedName>
    <definedName name="dddd">NULL</definedName>
    <definedName name="DDEng">'[7]R &amp; I'!$C$13</definedName>
    <definedName name="de_phone">#REF!</definedName>
    <definedName name="DEL">#REF!</definedName>
    <definedName name="Delta_ID">#REF!</definedName>
    <definedName name="Delta_L">#REF!</definedName>
    <definedName name="Delta_OD">#REF!</definedName>
    <definedName name="DENS">#REF!</definedName>
    <definedName name="Depth">OFFSET([14]NorAm!XEZ1048572, 0,0, COUNTA([14]NorAm!$A$1:$A$65536)-1,1)</definedName>
    <definedName name="desc1">'[5]DR Log'!$L$1:$L$65536</definedName>
    <definedName name="desc10">'[5]DR Log'!$BN$1:$BN$65536</definedName>
    <definedName name="desc11">'[5]DR Log'!$BV$1:$BV$65536</definedName>
    <definedName name="desc12">'[5]DR Log'!$CB$1:$CB$65536</definedName>
    <definedName name="desc13">'[5]DR Log'!$CH$1:$CH$65536</definedName>
    <definedName name="desc14">'[5]DR Log'!$CN$1:$CN$65536</definedName>
    <definedName name="desc15">'[5]DR Log'!$CT$1:$CT$65536</definedName>
    <definedName name="desc16">'[5]DR Log'!$CZ$1:$CZ$65536</definedName>
    <definedName name="desc17">'[5]DR Log'!$DF$1:$DF$65536</definedName>
    <definedName name="desc18">'[5]DR Log'!$DL$1:$DL$65536</definedName>
    <definedName name="desc19">'[5]DR Log'!$DR$1:$DR$65536</definedName>
    <definedName name="desc2">'[5]DR Log'!$R$1:$R$65536</definedName>
    <definedName name="desc20">'[5]DR Log'!$DX$1:$DX$65536</definedName>
    <definedName name="desc3">'[5]DR Log'!$X$1:$X$65536</definedName>
    <definedName name="desc4">'[5]DR Log'!$AD$1:$AD$65536</definedName>
    <definedName name="desc5">'[5]DR Log'!$AJ$1:$AJ$65536</definedName>
    <definedName name="desc6">'[5]DR Log'!$AP$1:$AP$65536</definedName>
    <definedName name="desc7">'[5]DR Log'!$AV$1:$AV$65536</definedName>
    <definedName name="desc8">'[5]DR Log'!$BB$1:$BB$65536</definedName>
    <definedName name="desc9">'[5]DR Log'!$BH$1:$BH$65536</definedName>
    <definedName name="Di">#REF!</definedName>
    <definedName name="dia">#REF!</definedName>
    <definedName name="DipAngle">#REF!</definedName>
    <definedName name="DIR">#REF!</definedName>
    <definedName name="DirectionalResourceList">#REF!</definedName>
    <definedName name="directions">#REF!</definedName>
    <definedName name="disc">'[6]BPR LOG'!$AU$1:$AU$65536</definedName>
    <definedName name="Discription">#REF!</definedName>
    <definedName name="DLS">#REF!</definedName>
    <definedName name="DLS_Column">[15]EDI_Report!#REF!</definedName>
    <definedName name="DLS_CompMethod">#REF!</definedName>
    <definedName name="DLS_Unit">[15]EDI_Report!#REF!</definedName>
    <definedName name="DM">[7]Info!$B$65</definedName>
    <definedName name="dn">'[17]LH Input'!$E$36</definedName>
    <definedName name="Do">#REF!</definedName>
    <definedName name="doc_city">#REF!</definedName>
    <definedName name="doc_loc">#REF!</definedName>
    <definedName name="doc_phone">#REF!</definedName>
    <definedName name="Dogleg">#REF!</definedName>
    <definedName name="DOUG">#REF!</definedName>
    <definedName name="DPID">#REF!</definedName>
    <definedName name="DPOD">#REF!</definedName>
    <definedName name="dpwt">[23]Info!$B$21</definedName>
    <definedName name="Dr">#REF!</definedName>
    <definedName name="drift">#REF!</definedName>
    <definedName name="drift_max">#REF!</definedName>
    <definedName name="drift_min">#REF!</definedName>
    <definedName name="DrillSiteOrWellPad">[15]EDI_Report!#REF!</definedName>
    <definedName name="drlg_eng">#REF!</definedName>
    <definedName name="drno">'[6]BPR LOG'!$P$1:$P$65536</definedName>
    <definedName name="ds">'[17]LH Input'!$E$33</definedName>
    <definedName name="Dso">#REF!</definedName>
    <definedName name="Dsr">#REF!</definedName>
    <definedName name="Dt_R">'[17]Tieback Balance'!#REF!</definedName>
    <definedName name="E">#REF!</definedName>
    <definedName name="E3_34_E5_2">#REF!</definedName>
    <definedName name="EAST">#REF!</definedName>
    <definedName name="Eb">'[17]LH Input'!$G$27</definedName>
    <definedName name="Ec">'[17]LH Input'!$G$24</definedName>
    <definedName name="eeeeeeee">NULL</definedName>
    <definedName name="Effects">[24]Icons!$U$1:$U$2</definedName>
    <definedName name="EIGHTTHRUTEN">#REF!</definedName>
    <definedName name="EKIKO2">#REF!</definedName>
    <definedName name="Elevation">#REF!</definedName>
    <definedName name="ElevationReference">#REF!</definedName>
    <definedName name="ELEVENTWENTY">#REF!</definedName>
    <definedName name="enddate">#REF!</definedName>
    <definedName name="English">#REF!</definedName>
    <definedName name="entry">'[25]Diagram Drawing Info.'!$B$10:$B$13,'[25]Diagram Drawing Info.'!$B$15:$B$21,'[25]Diagram Drawing Info.'!$D$16:$D$21</definedName>
    <definedName name="EW">OFFSET([14]MWD!#REF!,0,0,COUNTA([14]MWD!$A$1:$A$65536)-1,1)</definedName>
    <definedName name="EW_Column">[15]EDI_Report!#REF!</definedName>
    <definedName name="EW_footages">#REF!</definedName>
    <definedName name="EW_Unit">[15]EDI_Report!#REF!</definedName>
    <definedName name="F">#REF!</definedName>
    <definedName name="Fb">#REF!</definedName>
    <definedName name="Fba">#REF!</definedName>
    <definedName name="Fbr">#REF!</definedName>
    <definedName name="Fbt">#REF!</definedName>
    <definedName name="Fc">#REF!</definedName>
    <definedName name="Fca">#REF!</definedName>
    <definedName name="Fcr">#REF!</definedName>
    <definedName name="Fct">#REF!</definedName>
    <definedName name="Field">#REF!</definedName>
    <definedName name="Field_cell">[7]Info!$E$48</definedName>
    <definedName name="FieldName">[15]EDI_Report!#REF!</definedName>
    <definedName name="FieldStrength">#REF!</definedName>
    <definedName name="FluidWt">#REF!</definedName>
    <definedName name="Fna">#REF!</definedName>
    <definedName name="Fnr">#REF!</definedName>
    <definedName name="Fnt">#REF!</definedName>
    <definedName name="Foam">OFFSET([14]NorAm!$F$2,0,0,COUNTA([14]NorAm!$A$1:$A$65536)-1,1)</definedName>
    <definedName name="FOOTAGE_RATE">'[26]Setup data'!$C$9</definedName>
    <definedName name="formulas">#REF!</definedName>
    <definedName name="FOURTHRUFIVE">#REF!</definedName>
    <definedName name="fps">#REF!</definedName>
    <definedName name="fpsb">#REF!</definedName>
    <definedName name="Fsa">#REF!</definedName>
    <definedName name="FSM">[7]Info!$B$62</definedName>
    <definedName name="Fsr">#REF!</definedName>
    <definedName name="Fst">#REF!</definedName>
    <definedName name="FullResourceList">#REF!</definedName>
    <definedName name="G">#REF!</definedName>
    <definedName name="GALV">#REF!</definedName>
    <definedName name="Gb">'[17]LH Input'!$F$27</definedName>
    <definedName name="Gc">'[17]LH Input'!$F$24</definedName>
    <definedName name="Geo_1">[7]Info!$B$45</definedName>
    <definedName name="Geo_1_cell">[7]Info!#REF!</definedName>
    <definedName name="Geo_2">[7]Info!$B$46</definedName>
    <definedName name="Geo_2_cell">[7]Info!#REF!</definedName>
    <definedName name="GeodeticLocation">#REF!</definedName>
    <definedName name="geol">#REF!</definedName>
    <definedName name="geol_phone">#REF!</definedName>
    <definedName name="GPM">#REF!</definedName>
    <definedName name="Gr">#REF!</definedName>
    <definedName name="grade">'[17]LH Input'!$B$16</definedName>
    <definedName name="GridConvergence">#REF!</definedName>
    <definedName name="GridLocation">#REF!</definedName>
    <definedName name="Ground">[7]Info!$B$20</definedName>
    <definedName name="GroundLevelElevation">[15]EDI_Report!#REF!</definedName>
    <definedName name="GT_9">#REF!</definedName>
    <definedName name="H">#REF!</definedName>
    <definedName name="HANGER">#REF!</definedName>
    <definedName name="Hn">'[17]LH Output'!#REF!</definedName>
    <definedName name="holesize1">#REF!</definedName>
    <definedName name="holesize2">#REF!</definedName>
    <definedName name="holesize3">#REF!</definedName>
    <definedName name="holesize4">#REF!</definedName>
    <definedName name="hors">#REF!</definedName>
    <definedName name="hrs">#REF!</definedName>
    <definedName name="Hs">'[17]LH Output'!#REF!</definedName>
    <definedName name="I">#REF!</definedName>
    <definedName name="Icon1">"Group 477"</definedName>
    <definedName name="ID">#REF!</definedName>
    <definedName name="ID_max">#REF!</definedName>
    <definedName name="ID_min">#REF!</definedName>
    <definedName name="IDb">'[17]LH Input'!$D$27</definedName>
    <definedName name="IDc">'[17]LH Input'!$D$24</definedName>
    <definedName name="IDn">'[17]LH Input'!$D$25</definedName>
    <definedName name="IDs">'[17]LH Input'!$D$26</definedName>
    <definedName name="INC">OFFSET([14]MWD!#REF!,0,0,COUNTA([14]MWD!$A$1:$A$65536)-1,1)</definedName>
    <definedName name="InclColumn">[15]EDI_Report!#REF!</definedName>
    <definedName name="InclUnit">[15]EDI_Report!#REF!</definedName>
    <definedName name="Insert_New_Page">[12]!Insert_New_Page</definedName>
    <definedName name="Inside_Info">[10]Calculations!$G$65:$J$70</definedName>
    <definedName name="Ir">#REF!</definedName>
    <definedName name="item14">'[1]Tool Recommendation'!$A$14</definedName>
    <definedName name="item15">'[1]Tool Recommendation'!$A$15</definedName>
    <definedName name="item41">'[3]Tool Recommendation'!#REF!</definedName>
    <definedName name="item42">'[3]Tool Recommendation'!#REF!</definedName>
    <definedName name="item43">'[3]Tool Recommendation'!#REF!</definedName>
    <definedName name="item44">'[3]Tool Recommendation'!#REF!</definedName>
    <definedName name="item45">'[3]Tool Recommendation'!#REF!</definedName>
    <definedName name="item46">'[3]Tool Recommendation'!#REF!</definedName>
    <definedName name="item47">'[3]Tool Recommendation'!#REF!</definedName>
    <definedName name="item48">'[3]Tool Recommendation'!#REF!</definedName>
    <definedName name="item49">'[3]Tool Recommendation'!#REF!</definedName>
    <definedName name="item50">'[3]Tool Recommendation'!#REF!</definedName>
    <definedName name="item51">'[3]Tool Recommendation'!#REF!</definedName>
    <definedName name="item52">'[3]Tool Recommendation'!#REF!</definedName>
    <definedName name="item53">'[3]Tool Recommendation'!#REF!</definedName>
    <definedName name="item54">'[3]Tool Recommendation'!#REF!</definedName>
    <definedName name="item55">'[3]Tool Recommendation'!#REF!</definedName>
    <definedName name="item56">'[3]Tool Recommendation'!#REF!</definedName>
    <definedName name="item57">'[3]Tool Recommendation'!#REF!</definedName>
    <definedName name="item58">'[3]Tool Recommendation'!#REF!</definedName>
    <definedName name="item59">'[3]Tool Recommendation'!#REF!</definedName>
    <definedName name="item60">'[3]Tool Recommendation'!#REF!</definedName>
    <definedName name="item61">'[3]Tool Recommendation'!#REF!</definedName>
    <definedName name="item62">'[3]Tool Recommendation'!#REF!</definedName>
    <definedName name="item63">'[3]Tool Recommendation'!#REF!</definedName>
    <definedName name="item64">'[3]Tool Recommendation'!#REF!</definedName>
    <definedName name="item65">'[3]Tool Recommendation'!#REF!</definedName>
    <definedName name="item66">'[3]Tool Recommendation'!#REF!</definedName>
    <definedName name="item67">'[3]Tool Recommendation'!#REF!</definedName>
    <definedName name="item68">'[3]Tool Recommendation'!#REF!</definedName>
    <definedName name="item69">'[3]Tool Recommendation'!#REF!</definedName>
    <definedName name="item70">'[3]Tool Recommendation'!#REF!</definedName>
    <definedName name="item71">'[3]Tool Recommendation'!#REF!</definedName>
    <definedName name="item72">'[3]Tool Recommendation'!#REF!</definedName>
    <definedName name="item73">'[3]Tool Recommendation'!#REF!</definedName>
    <definedName name="item74">'[3]Tool Recommendation'!#REF!</definedName>
    <definedName name="item75">'[3]Tool Recommendation'!#REF!</definedName>
    <definedName name="item76">'[3]Tool Recommendation'!#REF!</definedName>
    <definedName name="item77">'[3]Tool Recommendation'!#REF!</definedName>
    <definedName name="item78">'[3]Tool Recommendation'!#REF!</definedName>
    <definedName name="item79">'[3]Tool Recommendation'!#REF!</definedName>
    <definedName name="item80">'[3]Tool Recommendation'!#REF!</definedName>
    <definedName name="item81">'[3]Tool Recommendation'!#REF!</definedName>
    <definedName name="item82">'[3]Tool Recommendation'!#REF!</definedName>
    <definedName name="item83">'[3]Tool Recommendation'!#REF!</definedName>
    <definedName name="J">#REF!</definedName>
    <definedName name="JOB">'[27]COVER SHEET'!#REF!</definedName>
    <definedName name="Job_No.">[7]Info!$B$2</definedName>
    <definedName name="job_number">#REF!</definedName>
    <definedName name="JOBNUMBER">'[18]HEADER INFO'!$D$3</definedName>
    <definedName name="Jr">#REF!</definedName>
    <definedName name="jsa" hidden="1">{#N/A,#N/A,FALSE,"Volume"}</definedName>
    <definedName name="Jt_No">#REF!</definedName>
    <definedName name="K">#REF!</definedName>
    <definedName name="KB">[7]Info!$B$19</definedName>
    <definedName name="KB_to_Gound">[7]Info!$B$21</definedName>
    <definedName name="Kelly_Length">#REF!</definedName>
    <definedName name="kkkkkkkk">NULL</definedName>
    <definedName name="kkkkkkkkkk">NULL</definedName>
    <definedName name="kkkkkkkkkkkk">NULL</definedName>
    <definedName name="kkkkkkkkkkkkkkkk">NULL</definedName>
    <definedName name="kn">#REF!</definedName>
    <definedName name="Kr">#REF!</definedName>
    <definedName name="KS">#REF!</definedName>
    <definedName name="Kt">#REF!</definedName>
    <definedName name="L">#REF!</definedName>
    <definedName name="lb_gal">#REF!</definedName>
    <definedName name="LeadDDrep">'[7]R &amp; I'!$C$14</definedName>
    <definedName name="LeadMWD">'[7]R &amp; I'!$C$19</definedName>
    <definedName name="LeadMWDrep">'[7]R &amp; I'!$C$20</definedName>
    <definedName name="LEASE">#REF!</definedName>
    <definedName name="Length_long">#REF!</definedName>
    <definedName name="Length_small">#REF!</definedName>
    <definedName name="Lengthlong">#REF!</definedName>
    <definedName name="Lengthsmall">#REF!</definedName>
    <definedName name="Li">#REF!</definedName>
    <definedName name="LIHResourceList">#REF!</definedName>
    <definedName name="linersize">'[6]BPR LOG'!$AA$1:$AA$65536</definedName>
    <definedName name="llen">'[17]LH Input'!$C$16</definedName>
    <definedName name="ln">'[17]LH Input'!$E$38</definedName>
    <definedName name="Load">'[17]LH Input'!$D$16</definedName>
    <definedName name="LOC">#REF!</definedName>
    <definedName name="location">'[6]BPR LOG'!$J$1:$J$65536</definedName>
    <definedName name="lps">#REF!</definedName>
    <definedName name="Lr">#REF!</definedName>
    <definedName name="Lres">'[17]LH Output'!#REF!</definedName>
    <definedName name="ls">'[17]LH Input'!$E$35</definedName>
    <definedName name="lt">#REF!</definedName>
    <definedName name="LTOP1">[2]INPUT!$C$33</definedName>
    <definedName name="LTOP2">[2]INPUT!$F$33</definedName>
    <definedName name="LWDResourceList">#REF!</definedName>
    <definedName name="M">#REF!</definedName>
    <definedName name="Macro2">#REF!</definedName>
    <definedName name="Macro3">#REF!</definedName>
    <definedName name="Macro4">#REF!</definedName>
    <definedName name="Macro5">[28]!Macro5</definedName>
    <definedName name="Mag_dec">[7]Info!$B$23</definedName>
    <definedName name="MagneticDeclDate">#REF!</definedName>
    <definedName name="MagneticDeclination">#REF!</definedName>
    <definedName name="MagneticDeclModel">#REF!</definedName>
    <definedName name="Make_up">#REF!</definedName>
    <definedName name="Max">#REF!</definedName>
    <definedName name="Max_GPM">#REF!</definedName>
    <definedName name="MD_Column">[15]EDI_Report!#REF!</definedName>
    <definedName name="MD_Unit">[15]EDI_Report!#REF!</definedName>
    <definedName name="MDepth">OFFSET([14]MWD!#REF!,0,0, COUNTA([14]MWD!$A$1:$A$65536)-1,1)</definedName>
    <definedName name="MENU1">#REF!</definedName>
    <definedName name="MENUC">#REF!</definedName>
    <definedName name="MENUE">#REF!</definedName>
    <definedName name="MENUO">#REF!</definedName>
    <definedName name="MENUP">#REF!</definedName>
    <definedName name="MENUQ">#REF!</definedName>
    <definedName name="MENUR">#REF!</definedName>
    <definedName name="MENUV">#REF!</definedName>
    <definedName name="Metric">#REF!</definedName>
    <definedName name="milage">[7]Info!$E$60</definedName>
    <definedName name="milage_daily">[7]Info!$E$60</definedName>
    <definedName name="Milage_f__Calgary">[7]Info!$E$59</definedName>
    <definedName name="Milestone_Marker">[29]Purple!$C$6</definedName>
    <definedName name="Min">#REF!</definedName>
    <definedName name="min_wall">'[17]LH Input'!#REF!</definedName>
    <definedName name="minL">#REF!</definedName>
    <definedName name="Misc_Ser_No_List">'[8]Material Transfer'!$O$2:$O$89</definedName>
    <definedName name="month">#REF!</definedName>
    <definedName name="Mr">#REF!</definedName>
    <definedName name="msl">#REF!</definedName>
    <definedName name="mst">#REF!</definedName>
    <definedName name="mu">'[17]LH Input'!$E$40</definedName>
    <definedName name="Mud_wt">#REF!</definedName>
    <definedName name="mudcond">'[6]BPR LOG'!$AF$1:$AF$65536</definedName>
    <definedName name="mudwt">[23]Info!$B$24</definedName>
    <definedName name="mwd_co">#REF!</definedName>
    <definedName name="MWD_Eng">'[7]R &amp; I'!$C$19</definedName>
    <definedName name="mwd_phone">#REF!</definedName>
    <definedName name="mwd1a">#REF!</definedName>
    <definedName name="mwd1b">#REF!</definedName>
    <definedName name="mwd2a">#REF!</definedName>
    <definedName name="mwd2b">#REF!</definedName>
    <definedName name="mwd3a">#REF!</definedName>
    <definedName name="mwd3b">#REF!</definedName>
    <definedName name="mwd4a">#REF!</definedName>
    <definedName name="mwd4b">#REF!</definedName>
    <definedName name="MWDResourceList">#REF!</definedName>
    <definedName name="MWT">#REF!</definedName>
    <definedName name="N">'[17]LH Input'!$E$30</definedName>
    <definedName name="NATISHA">#REF!</definedName>
    <definedName name="Nc">'[17]LH Input'!$E$31</definedName>
    <definedName name="Ni">#REF!</definedName>
    <definedName name="No">#REF!</definedName>
    <definedName name="NORTH">#REF!</definedName>
    <definedName name="NorthReference">#REF!</definedName>
    <definedName name="NOS">#REF!</definedName>
    <definedName name="Nr">#REF!</definedName>
    <definedName name="NS">OFFSET([14]MWD!#REF!,0,0,COUNTA([14]MWD!$A$1:$A$65536)-1,1)</definedName>
    <definedName name="NS_Column">[15]EDI_Report!#REF!</definedName>
    <definedName name="NS_footages">#REF!</definedName>
    <definedName name="NS_Unit">[15]EDI_Report!#REF!</definedName>
    <definedName name="nt">#REF!</definedName>
    <definedName name="nu">#REF!</definedName>
    <definedName name="nub">'[17]LH Input'!$H$27</definedName>
    <definedName name="nuc">'[17]LH Input'!$H$24</definedName>
    <definedName name="num_sp">'[25]Diagram Drawing Info.'!$D$16</definedName>
    <definedName name="num_sp1">'[25]Diagram Drawing Info.'!$D$17</definedName>
    <definedName name="num_ss">'[25]Diagram Drawing Info.'!$D$18</definedName>
    <definedName name="NWHUTTON">#REF!</definedName>
    <definedName name="OD">#REF!</definedName>
    <definedName name="OD_max">#REF!</definedName>
    <definedName name="OD_min">#REF!</definedName>
    <definedName name="ODb">'[17]LH Input'!$C$27</definedName>
    <definedName name="ODc">'[17]LH Input'!$C$24</definedName>
    <definedName name="ODn">'[17]LH Input'!$C$25</definedName>
    <definedName name="ODs">'[17]LH Input'!$C$26</definedName>
    <definedName name="OHAVGID">[2]INPUT!$C$11</definedName>
    <definedName name="oooooooooo">NULL</definedName>
    <definedName name="ooooooooooo">NULL</definedName>
    <definedName name="oooooooooooooooo">NULL</definedName>
    <definedName name="Operator">[7]Info!$B$4</definedName>
    <definedName name="operco">'[6]BPR LOG'!$R$1:$R$65536</definedName>
    <definedName name="OPTION">#REF!</definedName>
    <definedName name="orderedby">'[5]DR Log'!$F$1:$F$65536</definedName>
    <definedName name="origby">'[6]BPR LOG'!$I$1:$I$65536</definedName>
    <definedName name="Other">#REF!</definedName>
    <definedName name="Other1">#REF!</definedName>
    <definedName name="Other2">#REF!</definedName>
    <definedName name="paby">'[6]BPR LOG'!$BT$1:$BT$65536</definedName>
    <definedName name="PackageTypeList">#REF!</definedName>
    <definedName name="Pad_ID">[7]Info!$B$12</definedName>
    <definedName name="padate">'[6]BPR LOG'!$BU$1:$BU$65536</definedName>
    <definedName name="Page1">[22]Tallies!$A$1:$L$50</definedName>
    <definedName name="Page2">[22]Tallies!$A$51:$L$100</definedName>
    <definedName name="Para.">#REF!</definedName>
    <definedName name="PART">#REF!</definedName>
    <definedName name="perf1">'[6]BPR LOG'!$AK$1:$AK$65536</definedName>
    <definedName name="perf2">'[6]BPR LOG'!$AL$1:$AL$65536</definedName>
    <definedName name="perf3">'[6]BPR LOG'!$AM$1:$AM$65536</definedName>
    <definedName name="perf4">'[6]BPR LOG'!$AN$1:$AN$65536</definedName>
    <definedName name="perf5">'[6]BPR LOG'!$AO$1:$AO$65536</definedName>
    <definedName name="perf6">'[6]BPR LOG'!$AP$1:$AP$65536</definedName>
    <definedName name="perf7">'[6]BPR LOG'!$AQ$1:$AQ$65536</definedName>
    <definedName name="perf8">'[6]BPR LOG'!$AR$1:$AR$65536</definedName>
    <definedName name="perf9">'[6]BPR LOG'!$AS$1:$AS$65536</definedName>
    <definedName name="pi">3.14159265</definedName>
    <definedName name="pipe">'[25]Liner Tally'!#REF!</definedName>
    <definedName name="pird">3.14159265/180</definedName>
    <definedName name="PK">#REF!</definedName>
    <definedName name="plabb">'[5]DR Log'!$C$1:$C$65536</definedName>
    <definedName name="PLCode">'[6]BPR LOG'!$D$1:$D$65536</definedName>
    <definedName name="plu">#REF!</definedName>
    <definedName name="PN">#REF!</definedName>
    <definedName name="Po">#REF!</definedName>
    <definedName name="Por">#REF!</definedName>
    <definedName name="POROS">#REF!</definedName>
    <definedName name="postbriefer">#REF!</definedName>
    <definedName name="postvriefer">#REF!</definedName>
    <definedName name="pov">'[25]Diagram Drawing Info.'!$B$21</definedName>
    <definedName name="pppp">NULL</definedName>
    <definedName name="pppppppp">NULL</definedName>
    <definedName name="ppppppppppp">NULL</definedName>
    <definedName name="prebriefer">#REF!</definedName>
    <definedName name="Pressure">#REF!</definedName>
    <definedName name="prevaction">'[6]BPR LOG'!$BO$1:$BO$65536</definedName>
    <definedName name="prevaction3">'[6]BPR LOG'!$BQ$1:$BQ$65536</definedName>
    <definedName name="prevaction4">'[6]BPR LOG'!$BR$1:$BR$65536</definedName>
    <definedName name="prevaction5">'[6]BPR LOG'!$BS$1:$BS$65536</definedName>
    <definedName name="price14">#REF!</definedName>
    <definedName name="price15">#REF!</definedName>
    <definedName name="price16">#REF!</definedName>
    <definedName name="price17">#REF!</definedName>
    <definedName name="price18">#REF!</definedName>
    <definedName name="price19">#REF!</definedName>
    <definedName name="price20">#REF!</definedName>
    <definedName name="price21">#REF!</definedName>
    <definedName name="price22">#REF!</definedName>
    <definedName name="price23">#REF!</definedName>
    <definedName name="price24">#REF!</definedName>
    <definedName name="price25">#REF!</definedName>
    <definedName name="price26">#REF!</definedName>
    <definedName name="price27">#REF!</definedName>
    <definedName name="price28">#REF!</definedName>
    <definedName name="price29">#REF!</definedName>
    <definedName name="price30">#REF!</definedName>
    <definedName name="price31">#REF!</definedName>
    <definedName name="price32">#REF!</definedName>
    <definedName name="price33">#REF!</definedName>
    <definedName name="price34">#REF!</definedName>
    <definedName name="price35">#REF!</definedName>
    <definedName name="price36">#REF!</definedName>
    <definedName name="price37">#REF!</definedName>
    <definedName name="price38">#REF!</definedName>
    <definedName name="price39">#REF!</definedName>
    <definedName name="price40">#REF!</definedName>
    <definedName name="price41">#REF!</definedName>
    <definedName name="price42">#REF!</definedName>
    <definedName name="price43">#REF!</definedName>
    <definedName name="price44">#REF!</definedName>
    <definedName name="price45">#REF!</definedName>
    <definedName name="price46">#REF!</definedName>
    <definedName name="price47">#REF!</definedName>
    <definedName name="price48">#REF!</definedName>
    <definedName name="price49">#REF!</definedName>
    <definedName name="price50">#REF!</definedName>
    <definedName name="price51">#REF!</definedName>
    <definedName name="price52">#REF!</definedName>
    <definedName name="price53">#REF!</definedName>
    <definedName name="price54">#REF!</definedName>
    <definedName name="price55">#REF!</definedName>
    <definedName name="price56">#REF!</definedName>
    <definedName name="price57">#REF!</definedName>
    <definedName name="price58">#REF!</definedName>
    <definedName name="price59">#REF!</definedName>
    <definedName name="price60">#REF!</definedName>
    <definedName name="price61">#REF!</definedName>
    <definedName name="price62">#REF!</definedName>
    <definedName name="price63">#REF!</definedName>
    <definedName name="price64">#REF!</definedName>
    <definedName name="price65">#REF!</definedName>
    <definedName name="price66">#REF!</definedName>
    <definedName name="price67">#REF!</definedName>
    <definedName name="price68">#REF!</definedName>
    <definedName name="price69">#REF!</definedName>
    <definedName name="price70">#REF!</definedName>
    <definedName name="price71">#REF!</definedName>
    <definedName name="price72">#REF!</definedName>
    <definedName name="price73">#REF!</definedName>
    <definedName name="price74">#REF!</definedName>
    <definedName name="price75">#REF!</definedName>
    <definedName name="price76">#REF!</definedName>
    <definedName name="price77">#REF!</definedName>
    <definedName name="price78">#REF!</definedName>
    <definedName name="price79">#REF!</definedName>
    <definedName name="price80">#REF!</definedName>
    <definedName name="price81">#REF!</definedName>
    <definedName name="price82">#REF!</definedName>
    <definedName name="price83">#REF!</definedName>
    <definedName name="_xlnm.Print_Area" localSheetId="1">'Csg Data'!$A$1:$Q$838</definedName>
    <definedName name="_xlnm.Print_Area">#N/A</definedName>
    <definedName name="Print_Area_MI">#REF!</definedName>
    <definedName name="_xlnm.Print_Titles" localSheetId="1">'Csg Data'!$1:$4</definedName>
    <definedName name="_xlnm.Print_Titles">#N/A</definedName>
    <definedName name="prod10">'[5]DR Log'!$BO$1:$BO$65536</definedName>
    <definedName name="prod11">'[5]DR Log'!$BW$1:$BW$65536</definedName>
    <definedName name="prod12">'[5]DR Log'!$CC$1:$CC$65536</definedName>
    <definedName name="prod13">'[5]DR Log'!$CI$1:$CI$65536</definedName>
    <definedName name="prod14">'[5]DR Log'!$CO$1:$CO$65536</definedName>
    <definedName name="prod15">'[5]DR Log'!$CU$1:$CU$65536</definedName>
    <definedName name="prod16">'[5]DR Log'!$DA$1:$DA$65536</definedName>
    <definedName name="prod17">'[5]DR Log'!$DG$1:$DG$65536</definedName>
    <definedName name="prod18">'[5]DR Log'!$DM$1:$DM$65536</definedName>
    <definedName name="prod19">'[5]DR Log'!$DS$1:$DS$65536</definedName>
    <definedName name="prod2">'[5]DR Log'!$S$1:$S$65536</definedName>
    <definedName name="prod20">'[5]DR Log'!$DY$1:$DY$65536</definedName>
    <definedName name="prod3">'[5]DR Log'!$Y$1:$Y$65536</definedName>
    <definedName name="prod4">'[5]DR Log'!$AE$1:$AE$65536</definedName>
    <definedName name="prod5">'[5]DR Log'!$AK$1:$AK$65536</definedName>
    <definedName name="prod6">'[5]DR Log'!$AQ$1:$AQ$65536</definedName>
    <definedName name="prod7">'[5]DR Log'!$AW$1:$AW$65536</definedName>
    <definedName name="prod8">'[5]DR Log'!$BC$1:$BC$65536</definedName>
    <definedName name="prod9">'[5]DR Log'!$BI$1:$BI$65536</definedName>
    <definedName name="proddesc">'[6]BPR LOG'!$O$1:$O$65536</definedName>
    <definedName name="prodline">'[6]BPR LOG'!$E$1:$E$65536</definedName>
    <definedName name="prodno">'[6]BPR LOG'!$L$1:$L$65536</definedName>
    <definedName name="Project_id">[7]Info!$B$11</definedName>
    <definedName name="Project_Start">[29]Purple!$C$5</definedName>
    <definedName name="prop_number">#REF!</definedName>
    <definedName name="Province">[7]Info!$B$18</definedName>
    <definedName name="pusher">[7]Info!$B$49</definedName>
    <definedName name="qa">'[6]BPR LOG'!$BY$1:$BY$65536</definedName>
    <definedName name="quotenum">#REF!</definedName>
    <definedName name="quoteprob">#REF!</definedName>
    <definedName name="R_">#REF!</definedName>
    <definedName name="ra">'[17]LH Input'!#REF!</definedName>
    <definedName name="_xlnm.Recorder">#REF!</definedName>
    <definedName name="Ref_LSD">[7]Info!$B$28</definedName>
    <definedName name="release_date">[7]Info!$B$60</definedName>
    <definedName name="ReportTitle">[15]EDI_Report!#REF!</definedName>
    <definedName name="rere">#REF!</definedName>
    <definedName name="rh">'[17]LH Input'!#REF!</definedName>
    <definedName name="rho">#REF!</definedName>
    <definedName name="RIG">'[18]HEADER INFO'!$D$7</definedName>
    <definedName name="Rig_and_No">[7]Info!$B$48</definedName>
    <definedName name="rig_phone">#REF!</definedName>
    <definedName name="RM_cell">[7]Info!$E$49</definedName>
    <definedName name="ROP">OFFSET([14]NorAm!XEV1048572,0,0,COUNTA([14]NorAm!$A$1:$A$65536)-1,1)</definedName>
    <definedName name="s1n">'[17]LH Output'!#REF!</definedName>
    <definedName name="s1s">'[17]LH Output'!#REF!</definedName>
    <definedName name="s2n">'[17]LH Output'!#REF!</definedName>
    <definedName name="s2s">'[17]LH Output'!#REF!</definedName>
    <definedName name="Safety">#REF!</definedName>
    <definedName name="sales">'[6]BPR LOG'!$BX$1:$BX$65536</definedName>
    <definedName name="sales_phone">#REF!</definedName>
    <definedName name="Sales_rep">[7]Info!$B$63</definedName>
    <definedName name="salesman">#REF!</definedName>
    <definedName name="Sands">[30]Library!$A$1:$A$4</definedName>
    <definedName name="Satisfaction">#REF!</definedName>
    <definedName name="ScaleFactor">#REF!</definedName>
    <definedName name="Scrolling_Increment">[29]Purple!$U$5</definedName>
    <definedName name="sd">[31]SLIDE!$M$8</definedName>
    <definedName name="SEALLENGTH">#REF!</definedName>
    <definedName name="Select_Tool_Size2">"Select_Tool_Size"</definedName>
    <definedName name="serialno">'[6]BPR LOG'!$N$1:$N$65536</definedName>
    <definedName name="ServiceCategoryList">#REF!</definedName>
    <definedName name="setdepth">'[6]BPR LOG'!$AD$1:$AD$65536</definedName>
    <definedName name="shearpin">#REF!</definedName>
    <definedName name="shipto">'[5]DR Log'!$G$1:$G$65536</definedName>
    <definedName name="SHIT">[9]Info!$E$42</definedName>
    <definedName name="shmd">[2]INPUT!$C$17</definedName>
    <definedName name="Show_1">[12]!Show_1</definedName>
    <definedName name="Show_2">[12]!Show_2</definedName>
    <definedName name="SHTVD">[2]INPUT!$C$18</definedName>
    <definedName name="Sigma">#REF!</definedName>
    <definedName name="SIXTHRUSEVEN">#REF!</definedName>
    <definedName name="Sl">#REF!</definedName>
    <definedName name="Slide">OFFSET([14]NorAm!$E$2,0,0,COUNTA([14]NorAm!$A$1:$A$65536)-1,1)</definedName>
    <definedName name="So">#REF!</definedName>
    <definedName name="SOUTH">#REF!</definedName>
    <definedName name="sp_type">'[25]Diagram Drawing Info.'!$B$16</definedName>
    <definedName name="sp_type1">'[25]Diagram Drawing Info.'!$B$17</definedName>
    <definedName name="spb">'[17]LH Output'!#REF!</definedName>
    <definedName name="spc">'[17]LH Output'!#REF!</definedName>
    <definedName name="specinst">'[5]DR Log'!$I$1:$I$65536</definedName>
    <definedName name="specinst2">'[5]DR Log'!$J$1:$J$65536</definedName>
    <definedName name="SPH">#REF!</definedName>
    <definedName name="spn">'[17]LH Output'!#REF!</definedName>
    <definedName name="sps">'[17]LH Output'!#REF!</definedName>
    <definedName name="SPUD_DATE">'[26]Setup data'!$C$7</definedName>
    <definedName name="Ss">#REF!</definedName>
    <definedName name="ss_type">'[25]Diagram Drawing Info.'!$B$18</definedName>
    <definedName name="SSI">'[6]BPR LOG'!$G$1:$G$65536</definedName>
    <definedName name="ssssssss">NULL</definedName>
    <definedName name="sssssssss">NULL</definedName>
    <definedName name="SST__NO.">#REF!</definedName>
    <definedName name="START">#REF!</definedName>
    <definedName name="start_date">[7]Info!$B$59</definedName>
    <definedName name="startdate">#REF!</definedName>
    <definedName name="status">'[32]BPR LOG'!$H$1:$H$65536</definedName>
    <definedName name="Steerable9">#REF!</definedName>
    <definedName name="Straight9">#REF!</definedName>
    <definedName name="Structure">#REF!</definedName>
    <definedName name="STTVD">[2]INPUT!$C$25</definedName>
    <definedName name="SubSeaTVD_Column">NULL</definedName>
    <definedName name="SubSeaTVD_Unit">NULL</definedName>
    <definedName name="SUM">'[33]COVER SHEET'!#REF!</definedName>
    <definedName name="summary">'[6]BPR LOG'!$F$1:$F$65536</definedName>
    <definedName name="SURF_EW">[7]Info!$B$30</definedName>
    <definedName name="SURF_NS">[7]Info!$B$29</definedName>
    <definedName name="SURVEY">#REF!</definedName>
    <definedName name="SurveyCompMethod">#REF!</definedName>
    <definedName name="SurveyDate">[15]EDI_Report!#REF!</definedName>
    <definedName name="SurveyProgram">[15]EDI_Report!#REF!</definedName>
    <definedName name="SURVEYS">#REF!</definedName>
    <definedName name="SurveyStats">[15]EDI_Report!#REF!</definedName>
    <definedName name="SvyDLSCompMethod">[15]EDI_Report!#REF!</definedName>
    <definedName name="sxn">'[17]LH Output'!#REF!</definedName>
    <definedName name="sxs">'[17]LH Output'!#REF!</definedName>
    <definedName name="syn">'[17]LH Output'!#REF!</definedName>
    <definedName name="sys">'[17]LH Output'!#REF!</definedName>
    <definedName name="sysl">'[17]LH Output'!#REF!</definedName>
    <definedName name="szn">'[17]LH Output'!#REF!</definedName>
    <definedName name="szs">'[17]LH Output'!#REF!</definedName>
    <definedName name="t">#REF!</definedName>
    <definedName name="t_max">#REF!</definedName>
    <definedName name="t_min">#REF!</definedName>
    <definedName name="TALLY">NULL</definedName>
    <definedName name="Target_EW">[7]Info!$B$34</definedName>
    <definedName name="Target_NS">[7]Info!$B$33</definedName>
    <definedName name="Target_Radius">[7]Info!$B$32</definedName>
    <definedName name="Target_TVD">[7]Info!$B$35</definedName>
    <definedName name="TARGET1">#REF!</definedName>
    <definedName name="TARGET2">#REF!</definedName>
    <definedName name="TbgODWT">'[34]Work Tally'!$BJ$14:$BJ$128</definedName>
    <definedName name="tbgthd">#REF!</definedName>
    <definedName name="tbgys">#REF!</definedName>
    <definedName name="tc">#REF!</definedName>
    <definedName name="Temperature">#REF!</definedName>
    <definedName name="TEMPTABLE">'[13]W-L Calc.'!#REF!</definedName>
    <definedName name="TERM">#REF!</definedName>
    <definedName name="TERM1">#REF!</definedName>
    <definedName name="TERM2">#REF!</definedName>
    <definedName name="Tf">#REF!</definedName>
    <definedName name="TF_Column">[15]EDI_Report!#REF!</definedName>
    <definedName name="TF_Unit">[15]EDI_Report!#REF!</definedName>
    <definedName name="TFA">#REF!</definedName>
    <definedName name="tgtinc">#REF!</definedName>
    <definedName name="tgttvd">#REF!</definedName>
    <definedName name="ThirdPartyResourceList">[20]CodeLists!$K$158:$K$171</definedName>
    <definedName name="thirteen_half">#REF!</definedName>
    <definedName name="TI">#REF!</definedName>
    <definedName name="TICKET">#REF!</definedName>
    <definedName name="TIME">#REF!</definedName>
    <definedName name="tmn">'[17]LH Output'!#REF!</definedName>
    <definedName name="tmno">'[6]BPR LOG'!$Q$1:$Q$65536</definedName>
    <definedName name="tms">'[17]LH Output'!#REF!</definedName>
    <definedName name="To">#REF!</definedName>
    <definedName name="toollist1">#REF!</definedName>
    <definedName name="ToolSizeList">#REF!</definedName>
    <definedName name="TOPLEFT">#REF!</definedName>
    <definedName name="Torque">#REF!</definedName>
    <definedName name="TOTAL">'[33]COVER SHEET'!#REF!</definedName>
    <definedName name="TotalCorrection">[15]EDI_Report!#REF!</definedName>
    <definedName name="TotalCorrectionLbl">[15]EDI_Report!#REF!</definedName>
    <definedName name="Totalgas">OFFSET([14]NorAm!XEW1048572,0,0,COUNTA([14]NorAm!$A$1:$A$65536)-1,1)</definedName>
    <definedName name="tps">#REF!</definedName>
    <definedName name="TR_Column">NULL</definedName>
    <definedName name="TR_Unit">NULL</definedName>
    <definedName name="TRANSFER_TABLE">'[8]Material Transfer'!$X$4:$X$20</definedName>
    <definedName name="trkco">#REF!</definedName>
    <definedName name="trkco_phone">#REF!</definedName>
    <definedName name="True_GPM">#REF!</definedName>
    <definedName name="TTOP1">[2]INPUT!$C$34</definedName>
    <definedName name="TTOP2">[2]INPUT!$F$34</definedName>
    <definedName name="ttttttttttt">NULL</definedName>
    <definedName name="TUBINGODID">'[35]Dougs TUBING TALLY 4.5 LTC'!$M$1:$O$65536</definedName>
    <definedName name="TUBINGSIZE">'[35]Dougs TUBING TALLY 4.5 LTC'!$M$1:$M$65536</definedName>
    <definedName name="TVD_Column">[15]EDI_Report!#REF!</definedName>
    <definedName name="TVD_Reference">#REF!</definedName>
    <definedName name="TVD_ReferenceValue">#REF!</definedName>
    <definedName name="TVD_Unit">[15]EDI_Report!#REF!</definedName>
    <definedName name="TVDepth">OFFSET([14]MWD!#REF!,0,0,COUNTA([14]MWD!$A$1:$A$65536)-1,1)</definedName>
    <definedName name="txyn">'[17]LH Output'!#REF!</definedName>
    <definedName name="txys">'[17]LH Output'!#REF!</definedName>
    <definedName name="txzn">'[17]LH Output'!#REF!</definedName>
    <definedName name="txzs">'[17]LH Output'!#REF!</definedName>
    <definedName name="TYPE">#REF!</definedName>
    <definedName name="tyzn">'[17]LH Output'!#REF!</definedName>
    <definedName name="tyzs">'[17]LH Output'!#REF!</definedName>
    <definedName name="Unique_LSD">[7]Info!$B$14</definedName>
    <definedName name="UPPERRIGHT">#REF!</definedName>
    <definedName name="v">#REF!</definedName>
    <definedName name="Vert_Sect">OFFSET([14]MWD!#REF!,0,0,COUNTA([14]MWD!$A$1:$A$65536)-1,1)</definedName>
    <definedName name="Visc">[30]Library!$N$1:$N$7</definedName>
    <definedName name="VISCOS">#REF!</definedName>
    <definedName name="vmn">'[17]LH Output'!#REF!</definedName>
    <definedName name="vms">'[17]LH Output'!#REF!</definedName>
    <definedName name="Volume">#REF!</definedName>
    <definedName name="VSEC_Azim">#REF!</definedName>
    <definedName name="VSEC_Column">[15]EDI_Report!#REF!</definedName>
    <definedName name="VSEC_Origin">#REF!</definedName>
    <definedName name="VSEC_Unit">[15]EDI_Report!#REF!</definedName>
    <definedName name="w0">#REF!</definedName>
    <definedName name="wc">#REF!</definedName>
    <definedName name="we">#REF!</definedName>
    <definedName name="week">#REF!</definedName>
    <definedName name="Weight">#REF!</definedName>
    <definedName name="Well">#REF!</definedName>
    <definedName name="Well_ID">[7]Info!$B$13</definedName>
    <definedName name="well_name">#REF!</definedName>
    <definedName name="WellName">[15]EDI_Report!#REF!</definedName>
    <definedName name="wellnameno">'[6]BPR LOG'!$T$1:$T$65536</definedName>
    <definedName name="WELLNO">#REF!</definedName>
    <definedName name="welltype">#REF!</definedName>
    <definedName name="wf">#REF!</definedName>
    <definedName name="wg">#REF!</definedName>
    <definedName name="wh">#REF!</definedName>
    <definedName name="WHSE">'[5]DR Log'!$B$1:$B$65536</definedName>
    <definedName name="wn">#REF!</definedName>
    <definedName name="wna">'[17]LH Input'!$E$37</definedName>
    <definedName name="wpe">#REF!</definedName>
    <definedName name="wrn.BHA._.Output." hidden="1">{#N/A,#N/A,FALSE,"BHA #1";#N/A,#N/A,FALSE,"BHA #2 17.5 HO";#N/A,#N/A,FALSE,"BHA #3 24 HO";#N/A,#N/A,FALSE,"BHA #4 12.25";#N/A,#N/A,FALSE,"BHA #5 17.5 HO";#N/A,#N/A,FALSE,"BHA #6 9.8";#N/A,#N/A,FALSE,"BHA #7 HO"}</definedName>
    <definedName name="wrn.VOLUME." hidden="1">{#N/A,#N/A,FALSE,"Volume"}</definedName>
    <definedName name="ws">'[17]LH Input'!$E$34</definedName>
    <definedName name="wt">#REF!</definedName>
    <definedName name="wta">'[17]LH Input'!$E$24</definedName>
    <definedName name="X">#REF!</definedName>
    <definedName name="Xr">#REF!</definedName>
    <definedName name="xxx">NULL</definedName>
    <definedName name="xxxx">NULL</definedName>
    <definedName name="xxxxx">NULL</definedName>
    <definedName name="xxxxxx">NULL</definedName>
    <definedName name="xxxxxxx">NULL</definedName>
    <definedName name="xxxxxxxx">NULL</definedName>
    <definedName name="xxxxxxxxx">NULL</definedName>
    <definedName name="xxxxxxxxxxxxxxxx">NULL</definedName>
    <definedName name="xxxxxxxxxxxxxxxxxx">NULL</definedName>
    <definedName name="Y">#REF!</definedName>
    <definedName name="YesNo">#REF!</definedName>
    <definedName name="Yr">#REF!</definedName>
    <definedName name="yyy">NULL</definedName>
    <definedName name="yyyyyyy">NULL</definedName>
    <definedName name="yyyyyyyyy">NULL</definedName>
    <definedName name="yyyyyyyyyyy">NULL</definedName>
    <definedName name="Z">#REF!</definedName>
    <definedName name="Zr">#REF!</definedName>
    <definedName name="ZXPSLEE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Q838" i="2"/>
  <c r="P838" i="2"/>
  <c r="Q837" i="2"/>
  <c r="P837" i="2"/>
  <c r="Q836" i="2"/>
  <c r="P836" i="2"/>
  <c r="Q835" i="2"/>
  <c r="P835" i="2"/>
  <c r="Q834" i="2"/>
  <c r="P834" i="2"/>
  <c r="Q833" i="2"/>
  <c r="P833" i="2"/>
  <c r="Q832" i="2"/>
  <c r="P832" i="2"/>
  <c r="Q831" i="2"/>
  <c r="P831" i="2"/>
  <c r="Q830" i="2"/>
  <c r="P830" i="2"/>
  <c r="Q829" i="2"/>
  <c r="P829" i="2"/>
  <c r="Q828" i="2"/>
  <c r="P828" i="2"/>
  <c r="Q827" i="2"/>
  <c r="P827" i="2"/>
  <c r="Q826" i="2"/>
  <c r="P826" i="2"/>
  <c r="Q825" i="2"/>
  <c r="P825" i="2"/>
  <c r="Q824" i="2"/>
  <c r="P824" i="2"/>
  <c r="Q823" i="2"/>
  <c r="P823" i="2"/>
  <c r="Q822" i="2"/>
  <c r="P822" i="2"/>
  <c r="Q821" i="2"/>
  <c r="P821" i="2"/>
  <c r="Q820" i="2"/>
  <c r="P820" i="2"/>
  <c r="Q819" i="2"/>
  <c r="P819" i="2"/>
  <c r="Q818" i="2"/>
  <c r="P818" i="2"/>
  <c r="Q817" i="2"/>
  <c r="P817" i="2"/>
  <c r="Q816" i="2"/>
  <c r="P816" i="2"/>
  <c r="Q815" i="2"/>
  <c r="P815" i="2"/>
  <c r="Q814" i="2"/>
  <c r="P814" i="2"/>
  <c r="Q813" i="2"/>
  <c r="P813" i="2"/>
  <c r="Q812" i="2"/>
  <c r="P812" i="2"/>
  <c r="Q811" i="2"/>
  <c r="P811" i="2"/>
  <c r="Q810" i="2"/>
  <c r="P810" i="2"/>
  <c r="Q809" i="2"/>
  <c r="P809" i="2"/>
  <c r="Q808" i="2"/>
  <c r="P808" i="2"/>
  <c r="Q807" i="2"/>
  <c r="P807" i="2"/>
  <c r="Q806" i="2"/>
  <c r="P806" i="2"/>
  <c r="Q805" i="2"/>
  <c r="P805" i="2"/>
  <c r="Q804" i="2"/>
  <c r="P804" i="2"/>
  <c r="Q803" i="2"/>
  <c r="P803" i="2"/>
  <c r="Q802" i="2"/>
  <c r="P802" i="2"/>
  <c r="Q801" i="2"/>
  <c r="P801" i="2"/>
  <c r="Q800" i="2"/>
  <c r="P800" i="2"/>
  <c r="Q799" i="2"/>
  <c r="P799" i="2"/>
  <c r="Q798" i="2"/>
  <c r="P798" i="2"/>
  <c r="Q797" i="2"/>
  <c r="P797" i="2"/>
  <c r="Q796" i="2"/>
  <c r="P796" i="2"/>
  <c r="Q795" i="2"/>
  <c r="P795" i="2"/>
  <c r="Q794" i="2"/>
  <c r="P794" i="2"/>
  <c r="Q793" i="2"/>
  <c r="P793" i="2"/>
  <c r="Q792" i="2"/>
  <c r="P792" i="2"/>
  <c r="Q791" i="2"/>
  <c r="P791" i="2"/>
  <c r="Q790" i="2"/>
  <c r="P790" i="2"/>
  <c r="Q789" i="2"/>
  <c r="P789" i="2"/>
  <c r="Q788" i="2"/>
  <c r="P788" i="2"/>
  <c r="Q787" i="2"/>
  <c r="P787" i="2"/>
  <c r="Q786" i="2"/>
  <c r="P786" i="2"/>
  <c r="Q785" i="2"/>
  <c r="P785" i="2"/>
  <c r="Q784" i="2"/>
  <c r="P784" i="2"/>
  <c r="Q783" i="2"/>
  <c r="P783" i="2"/>
  <c r="Q782" i="2"/>
  <c r="P782" i="2"/>
  <c r="Q781" i="2"/>
  <c r="P781" i="2"/>
  <c r="Q780" i="2"/>
  <c r="P780" i="2"/>
  <c r="Q779" i="2"/>
  <c r="P779" i="2"/>
  <c r="Q778" i="2"/>
  <c r="P778" i="2"/>
  <c r="Q777" i="2"/>
  <c r="P777" i="2"/>
  <c r="Q776" i="2"/>
  <c r="P776" i="2"/>
  <c r="Q775" i="2"/>
  <c r="P775" i="2"/>
  <c r="Q774" i="2"/>
  <c r="P774" i="2"/>
  <c r="Q773" i="2"/>
  <c r="P773" i="2"/>
  <c r="Q772" i="2"/>
  <c r="P772" i="2"/>
  <c r="Q771" i="2"/>
  <c r="P771" i="2"/>
  <c r="Q770" i="2"/>
  <c r="P770" i="2"/>
  <c r="Q769" i="2"/>
  <c r="P769" i="2"/>
  <c r="Q768" i="2"/>
  <c r="P768" i="2"/>
  <c r="Q767" i="2"/>
  <c r="P767" i="2"/>
  <c r="Q766" i="2"/>
  <c r="P766" i="2"/>
  <c r="Q765" i="2"/>
  <c r="P765" i="2"/>
  <c r="Q764" i="2"/>
  <c r="P764" i="2"/>
  <c r="Q763" i="2"/>
  <c r="P763" i="2"/>
  <c r="Q762" i="2"/>
  <c r="P762" i="2"/>
  <c r="Q761" i="2"/>
  <c r="P761" i="2"/>
  <c r="Q760" i="2"/>
  <c r="P760" i="2"/>
  <c r="Q759" i="2"/>
  <c r="P759" i="2"/>
  <c r="Q758" i="2"/>
  <c r="P758" i="2"/>
  <c r="Q757" i="2"/>
  <c r="P757" i="2"/>
  <c r="Q756" i="2"/>
  <c r="P756" i="2"/>
  <c r="Q755" i="2"/>
  <c r="P755" i="2"/>
  <c r="Q754" i="2"/>
  <c r="P754" i="2"/>
  <c r="Q753" i="2"/>
  <c r="P753" i="2"/>
  <c r="Q752" i="2"/>
  <c r="P752" i="2"/>
  <c r="Q751" i="2"/>
  <c r="P751" i="2"/>
  <c r="Q750" i="2"/>
  <c r="P750" i="2"/>
  <c r="Q749" i="2"/>
  <c r="P749" i="2"/>
  <c r="Q748" i="2"/>
  <c r="P748" i="2"/>
  <c r="Q747" i="2"/>
  <c r="P747" i="2"/>
  <c r="Q746" i="2"/>
  <c r="P746" i="2"/>
  <c r="Q745" i="2"/>
  <c r="P745" i="2"/>
  <c r="Q744" i="2"/>
  <c r="P744" i="2"/>
  <c r="Q743" i="2"/>
  <c r="P743" i="2"/>
  <c r="Q742" i="2"/>
  <c r="P742" i="2"/>
  <c r="Q741" i="2"/>
  <c r="P741" i="2"/>
  <c r="Q740" i="2"/>
  <c r="P740" i="2"/>
  <c r="Q739" i="2"/>
  <c r="P739" i="2"/>
  <c r="Q738" i="2"/>
  <c r="P738" i="2"/>
  <c r="Q737" i="2"/>
  <c r="P737" i="2"/>
  <c r="Q736" i="2"/>
  <c r="P736" i="2"/>
  <c r="Q735" i="2"/>
  <c r="P735" i="2"/>
  <c r="Q734" i="2"/>
  <c r="P734" i="2"/>
  <c r="Q733" i="2"/>
  <c r="P733" i="2"/>
  <c r="Q732" i="2"/>
  <c r="P732" i="2"/>
  <c r="Q731" i="2"/>
  <c r="P731" i="2"/>
  <c r="Q730" i="2"/>
  <c r="P730" i="2"/>
  <c r="Q729" i="2"/>
  <c r="P729" i="2"/>
  <c r="Q728" i="2"/>
  <c r="P728" i="2"/>
  <c r="Q727" i="2"/>
  <c r="P727" i="2"/>
  <c r="Q726" i="2"/>
  <c r="P726" i="2"/>
  <c r="Q725" i="2"/>
  <c r="P725" i="2"/>
  <c r="Q724" i="2"/>
  <c r="P724" i="2"/>
  <c r="Q723" i="2"/>
  <c r="P723" i="2"/>
  <c r="Q722" i="2"/>
  <c r="P722" i="2"/>
  <c r="Q721" i="2"/>
  <c r="P721" i="2"/>
  <c r="Q720" i="2"/>
  <c r="P720" i="2"/>
  <c r="Q719" i="2"/>
  <c r="P719" i="2"/>
  <c r="Q718" i="2"/>
  <c r="P718" i="2"/>
  <c r="Q717" i="2"/>
  <c r="P717" i="2"/>
  <c r="Q716" i="2"/>
  <c r="P716" i="2"/>
  <c r="Q715" i="2"/>
  <c r="P715" i="2"/>
  <c r="Q714" i="2"/>
  <c r="P714" i="2"/>
  <c r="Q713" i="2"/>
  <c r="P713" i="2"/>
  <c r="Q712" i="2"/>
  <c r="P712" i="2"/>
  <c r="Q711" i="2"/>
  <c r="P711" i="2"/>
  <c r="Q710" i="2"/>
  <c r="P710" i="2"/>
  <c r="Q709" i="2"/>
  <c r="P709" i="2"/>
  <c r="Q708" i="2"/>
  <c r="P708" i="2"/>
  <c r="Q707" i="2"/>
  <c r="P707" i="2"/>
  <c r="Q706" i="2"/>
  <c r="P706" i="2"/>
  <c r="Q705" i="2"/>
  <c r="P705" i="2"/>
  <c r="Q704" i="2"/>
  <c r="P704" i="2"/>
  <c r="Q703" i="2"/>
  <c r="P703" i="2"/>
  <c r="Q702" i="2"/>
  <c r="P702" i="2"/>
  <c r="Q701" i="2"/>
  <c r="P701" i="2"/>
  <c r="Q700" i="2"/>
  <c r="P700" i="2"/>
  <c r="Q699" i="2"/>
  <c r="P699" i="2"/>
  <c r="Q698" i="2"/>
  <c r="P698" i="2"/>
  <c r="Q697" i="2"/>
  <c r="P697" i="2"/>
  <c r="Q696" i="2"/>
  <c r="P696" i="2"/>
  <c r="Q695" i="2"/>
  <c r="P695" i="2"/>
  <c r="Q694" i="2"/>
  <c r="P694" i="2"/>
  <c r="Q693" i="2"/>
  <c r="P693" i="2"/>
  <c r="Q692" i="2"/>
  <c r="P692" i="2"/>
  <c r="Q691" i="2"/>
  <c r="P691" i="2"/>
  <c r="Q690" i="2"/>
  <c r="P690" i="2"/>
  <c r="Q689" i="2"/>
  <c r="P689" i="2"/>
  <c r="Q688" i="2"/>
  <c r="P688" i="2"/>
  <c r="Q687" i="2"/>
  <c r="P687" i="2"/>
  <c r="Q686" i="2"/>
  <c r="P686" i="2"/>
  <c r="Q685" i="2"/>
  <c r="P685" i="2"/>
  <c r="Q684" i="2"/>
  <c r="P684" i="2"/>
  <c r="Q683" i="2"/>
  <c r="P683" i="2"/>
  <c r="Q682" i="2"/>
  <c r="P682" i="2"/>
  <c r="Q681" i="2"/>
  <c r="P681" i="2"/>
  <c r="Q680" i="2"/>
  <c r="P680" i="2"/>
  <c r="Q679" i="2"/>
  <c r="P679" i="2"/>
  <c r="Q678" i="2"/>
  <c r="P678" i="2"/>
  <c r="Q677" i="2"/>
  <c r="P677" i="2"/>
  <c r="Q676" i="2"/>
  <c r="P676" i="2"/>
  <c r="Q675" i="2"/>
  <c r="P675" i="2"/>
  <c r="Q674" i="2"/>
  <c r="P674" i="2"/>
  <c r="Q673" i="2"/>
  <c r="P673" i="2"/>
  <c r="Q672" i="2"/>
  <c r="P672" i="2"/>
  <c r="Q671" i="2"/>
  <c r="P671" i="2"/>
  <c r="Q670" i="2"/>
  <c r="P670" i="2"/>
  <c r="Q669" i="2"/>
  <c r="P669" i="2"/>
  <c r="Q668" i="2"/>
  <c r="P668" i="2"/>
  <c r="Q667" i="2"/>
  <c r="P667" i="2"/>
  <c r="Q666" i="2"/>
  <c r="P666" i="2"/>
  <c r="Q665" i="2"/>
  <c r="P665" i="2"/>
  <c r="Q664" i="2"/>
  <c r="P664" i="2"/>
  <c r="Q663" i="2"/>
  <c r="P663" i="2"/>
  <c r="Q662" i="2"/>
  <c r="P662" i="2"/>
  <c r="Q661" i="2"/>
  <c r="P661" i="2"/>
  <c r="Q660" i="2"/>
  <c r="P660" i="2"/>
  <c r="Q659" i="2"/>
  <c r="P659" i="2"/>
  <c r="Q658" i="2"/>
  <c r="P658" i="2"/>
  <c r="Q657" i="2"/>
  <c r="P657" i="2"/>
  <c r="Q656" i="2"/>
  <c r="P656" i="2"/>
  <c r="Q655" i="2"/>
  <c r="P655" i="2"/>
  <c r="Q654" i="2"/>
  <c r="P654" i="2"/>
  <c r="Q653" i="2"/>
  <c r="P653" i="2"/>
  <c r="Q652" i="2"/>
  <c r="P652" i="2"/>
  <c r="Q651" i="2"/>
  <c r="P651" i="2"/>
  <c r="Q650" i="2"/>
  <c r="P650" i="2"/>
  <c r="Q649" i="2"/>
  <c r="P649" i="2"/>
  <c r="Q648" i="2"/>
  <c r="P648" i="2"/>
  <c r="Q647" i="2"/>
  <c r="P647" i="2"/>
  <c r="Q646" i="2"/>
  <c r="P646" i="2"/>
  <c r="Q645" i="2"/>
  <c r="P645" i="2"/>
  <c r="Q644" i="2"/>
  <c r="P644" i="2"/>
  <c r="Q643" i="2"/>
  <c r="P643" i="2"/>
  <c r="Q642" i="2"/>
  <c r="P642" i="2"/>
  <c r="Q641" i="2"/>
  <c r="P641" i="2"/>
  <c r="Q640" i="2"/>
  <c r="P640" i="2"/>
  <c r="Q639" i="2"/>
  <c r="P639" i="2"/>
  <c r="Q638" i="2"/>
  <c r="P638" i="2"/>
  <c r="Q637" i="2"/>
  <c r="P637" i="2"/>
  <c r="Q636" i="2"/>
  <c r="P636" i="2"/>
  <c r="Q635" i="2"/>
  <c r="P635" i="2"/>
  <c r="Q634" i="2"/>
  <c r="P634" i="2"/>
  <c r="Q633" i="2"/>
  <c r="P633" i="2"/>
  <c r="Q632" i="2"/>
  <c r="P632" i="2"/>
  <c r="Q631" i="2"/>
  <c r="P631" i="2"/>
  <c r="Q630" i="2"/>
  <c r="P630" i="2"/>
  <c r="Q629" i="2"/>
  <c r="P629" i="2"/>
  <c r="Q628" i="2"/>
  <c r="P628" i="2"/>
  <c r="Q627" i="2"/>
  <c r="P627" i="2"/>
  <c r="Q626" i="2"/>
  <c r="P626" i="2"/>
  <c r="Q625" i="2"/>
  <c r="P625" i="2"/>
  <c r="Q624" i="2"/>
  <c r="P624" i="2"/>
  <c r="Q623" i="2"/>
  <c r="P623" i="2"/>
  <c r="Q622" i="2"/>
  <c r="P622" i="2"/>
  <c r="Q621" i="2"/>
  <c r="P621" i="2"/>
  <c r="Q620" i="2"/>
  <c r="P620" i="2"/>
  <c r="Q619" i="2"/>
  <c r="P619" i="2"/>
  <c r="Q618" i="2"/>
  <c r="P618" i="2"/>
  <c r="Q617" i="2"/>
  <c r="P617" i="2"/>
  <c r="Q616" i="2"/>
  <c r="P616" i="2"/>
  <c r="Q615" i="2"/>
  <c r="P615" i="2"/>
  <c r="Q614" i="2"/>
  <c r="P614" i="2"/>
  <c r="Q613" i="2"/>
  <c r="P613" i="2"/>
  <c r="Q612" i="2"/>
  <c r="P612" i="2"/>
  <c r="Q611" i="2"/>
  <c r="P611" i="2"/>
  <c r="Q610" i="2"/>
  <c r="P610" i="2"/>
  <c r="Q609" i="2"/>
  <c r="P609" i="2"/>
  <c r="Q608" i="2"/>
  <c r="P608" i="2"/>
  <c r="Q607" i="2"/>
  <c r="P607" i="2"/>
  <c r="Q606" i="2"/>
  <c r="P606" i="2"/>
  <c r="Q605" i="2"/>
  <c r="P605" i="2"/>
  <c r="Q604" i="2"/>
  <c r="P604" i="2"/>
  <c r="Q603" i="2"/>
  <c r="P603" i="2"/>
  <c r="Q602" i="2"/>
  <c r="P602" i="2"/>
  <c r="Q601" i="2"/>
  <c r="P601" i="2"/>
  <c r="Q600" i="2"/>
  <c r="P600" i="2"/>
  <c r="Q599" i="2"/>
  <c r="P599" i="2"/>
  <c r="Q598" i="2"/>
  <c r="P598" i="2"/>
  <c r="Q597" i="2"/>
  <c r="P597" i="2"/>
  <c r="Q596" i="2"/>
  <c r="P596" i="2"/>
  <c r="Q595" i="2"/>
  <c r="P595" i="2"/>
  <c r="Q594" i="2"/>
  <c r="P594" i="2"/>
  <c r="Q593" i="2"/>
  <c r="P593" i="2"/>
  <c r="Q592" i="2"/>
  <c r="P592" i="2"/>
  <c r="Q591" i="2"/>
  <c r="P591" i="2"/>
  <c r="Q590" i="2"/>
  <c r="P590" i="2"/>
  <c r="Q589" i="2"/>
  <c r="P589" i="2"/>
  <c r="Q588" i="2"/>
  <c r="P588" i="2"/>
  <c r="Q587" i="2"/>
  <c r="P587" i="2"/>
  <c r="Q586" i="2"/>
  <c r="P586" i="2"/>
  <c r="Q585" i="2"/>
  <c r="P585" i="2"/>
  <c r="Q584" i="2"/>
  <c r="P584" i="2"/>
  <c r="Q583" i="2"/>
  <c r="P583" i="2"/>
  <c r="Q582" i="2"/>
  <c r="P582" i="2"/>
  <c r="Q581" i="2"/>
  <c r="P581" i="2"/>
  <c r="Q580" i="2"/>
  <c r="P580" i="2"/>
  <c r="Q579" i="2"/>
  <c r="P579" i="2"/>
  <c r="Q578" i="2"/>
  <c r="P578" i="2"/>
  <c r="Q577" i="2"/>
  <c r="P577" i="2"/>
  <c r="Q576" i="2"/>
  <c r="P576" i="2"/>
  <c r="Q575" i="2"/>
  <c r="P575" i="2"/>
  <c r="Q574" i="2"/>
  <c r="P574" i="2"/>
  <c r="Q573" i="2"/>
  <c r="P573" i="2"/>
  <c r="Q572" i="2"/>
  <c r="P572" i="2"/>
  <c r="Q571" i="2"/>
  <c r="P571" i="2"/>
  <c r="Q570" i="2"/>
  <c r="P570" i="2"/>
  <c r="Q569" i="2"/>
  <c r="P569" i="2"/>
  <c r="Q568" i="2"/>
  <c r="P568" i="2"/>
  <c r="Q567" i="2"/>
  <c r="P567" i="2"/>
  <c r="Q566" i="2"/>
  <c r="P566" i="2"/>
  <c r="Q565" i="2"/>
  <c r="P565" i="2"/>
  <c r="Q564" i="2"/>
  <c r="P564" i="2"/>
  <c r="Q563" i="2"/>
  <c r="P563" i="2"/>
  <c r="Q562" i="2"/>
  <c r="P562" i="2"/>
  <c r="Q561" i="2"/>
  <c r="P561" i="2"/>
  <c r="Q560" i="2"/>
  <c r="P560" i="2"/>
  <c r="Q559" i="2"/>
  <c r="P559" i="2"/>
  <c r="Q558" i="2"/>
  <c r="P558" i="2"/>
  <c r="Q557" i="2"/>
  <c r="P557" i="2"/>
  <c r="Q556" i="2"/>
  <c r="P556" i="2"/>
  <c r="Q555" i="2"/>
  <c r="P555" i="2"/>
  <c r="Q554" i="2"/>
  <c r="P554" i="2"/>
  <c r="Q553" i="2"/>
  <c r="P553" i="2"/>
  <c r="Q552" i="2"/>
  <c r="P552" i="2"/>
  <c r="Q551" i="2"/>
  <c r="P551" i="2"/>
  <c r="Q550" i="2"/>
  <c r="P550" i="2"/>
  <c r="Q549" i="2"/>
  <c r="P549" i="2"/>
  <c r="Q548" i="2"/>
  <c r="P548" i="2"/>
  <c r="Q547" i="2"/>
  <c r="P547" i="2"/>
  <c r="Q546" i="2"/>
  <c r="P546" i="2"/>
  <c r="Q545" i="2"/>
  <c r="P545" i="2"/>
  <c r="Q544" i="2"/>
  <c r="P544" i="2"/>
  <c r="Q543" i="2"/>
  <c r="P543" i="2"/>
  <c r="Q542" i="2"/>
  <c r="P542" i="2"/>
  <c r="Q541" i="2"/>
  <c r="P541" i="2"/>
  <c r="Q540" i="2"/>
  <c r="P540" i="2"/>
  <c r="Q539" i="2"/>
  <c r="P539" i="2"/>
  <c r="Q538" i="2"/>
  <c r="P538" i="2"/>
  <c r="Q537" i="2"/>
  <c r="P537" i="2"/>
  <c r="Q536" i="2"/>
  <c r="P536" i="2"/>
  <c r="Q535" i="2"/>
  <c r="P535" i="2"/>
  <c r="Q534" i="2"/>
  <c r="P534" i="2"/>
  <c r="Q533" i="2"/>
  <c r="P533" i="2"/>
  <c r="Q532" i="2"/>
  <c r="P532" i="2"/>
  <c r="Q531" i="2"/>
  <c r="P531" i="2"/>
  <c r="Q530" i="2"/>
  <c r="P530" i="2"/>
  <c r="Q529" i="2"/>
  <c r="P529" i="2"/>
  <c r="Q528" i="2"/>
  <c r="P528" i="2"/>
  <c r="Q527" i="2"/>
  <c r="P527" i="2"/>
  <c r="Q526" i="2"/>
  <c r="P526" i="2"/>
  <c r="Q525" i="2"/>
  <c r="P525" i="2"/>
  <c r="Q524" i="2"/>
  <c r="P524" i="2"/>
  <c r="Q523" i="2"/>
  <c r="P523" i="2"/>
  <c r="Q522" i="2"/>
  <c r="P522" i="2"/>
  <c r="Q521" i="2"/>
  <c r="P521" i="2"/>
  <c r="Q520" i="2"/>
  <c r="P520" i="2"/>
  <c r="Q519" i="2"/>
  <c r="P519" i="2"/>
  <c r="Q518" i="2"/>
  <c r="P518" i="2"/>
  <c r="Q517" i="2"/>
  <c r="P517" i="2"/>
  <c r="Q516" i="2"/>
  <c r="P516" i="2"/>
  <c r="Q515" i="2"/>
  <c r="P515" i="2"/>
  <c r="Q514" i="2"/>
  <c r="P514" i="2"/>
  <c r="Q513" i="2"/>
  <c r="P513" i="2"/>
  <c r="Q512" i="2"/>
  <c r="P512" i="2"/>
  <c r="Q511" i="2"/>
  <c r="P511" i="2"/>
  <c r="Q510" i="2"/>
  <c r="P510" i="2"/>
  <c r="Q509" i="2"/>
  <c r="P509" i="2"/>
  <c r="Q508" i="2"/>
  <c r="P508" i="2"/>
  <c r="Q507" i="2"/>
  <c r="P507" i="2"/>
  <c r="Q506" i="2"/>
  <c r="P506" i="2"/>
  <c r="Q505" i="2"/>
  <c r="P505" i="2"/>
  <c r="Q504" i="2"/>
  <c r="P504" i="2"/>
  <c r="Q503" i="2"/>
  <c r="P503" i="2"/>
  <c r="Q502" i="2"/>
  <c r="P502" i="2"/>
  <c r="Q501" i="2"/>
  <c r="P501" i="2"/>
  <c r="Q500" i="2"/>
  <c r="P500" i="2"/>
  <c r="Q499" i="2"/>
  <c r="P499" i="2"/>
  <c r="Q498" i="2"/>
  <c r="P498" i="2"/>
  <c r="Q497" i="2"/>
  <c r="P497" i="2"/>
  <c r="Q496" i="2"/>
  <c r="P496" i="2"/>
  <c r="Q495" i="2"/>
  <c r="P495" i="2"/>
  <c r="Q494" i="2"/>
  <c r="P494" i="2"/>
  <c r="Q493" i="2"/>
  <c r="P493" i="2"/>
  <c r="Q492" i="2"/>
  <c r="P492" i="2"/>
  <c r="Q491" i="2"/>
  <c r="P491" i="2"/>
  <c r="Q490" i="2"/>
  <c r="P490" i="2"/>
  <c r="Q489" i="2"/>
  <c r="P489" i="2"/>
  <c r="Q488" i="2"/>
  <c r="P488" i="2"/>
  <c r="Q487" i="2"/>
  <c r="P487" i="2"/>
  <c r="Q486" i="2"/>
  <c r="P486" i="2"/>
  <c r="Q485" i="2"/>
  <c r="P485" i="2"/>
  <c r="Q484" i="2"/>
  <c r="P484" i="2"/>
  <c r="Q483" i="2"/>
  <c r="P483" i="2"/>
  <c r="Q482" i="2"/>
  <c r="P482" i="2"/>
  <c r="Q481" i="2"/>
  <c r="P481" i="2"/>
  <c r="Q480" i="2"/>
  <c r="P480" i="2"/>
  <c r="Q479" i="2"/>
  <c r="P479" i="2"/>
  <c r="Q478" i="2"/>
  <c r="P478" i="2"/>
  <c r="Q477" i="2"/>
  <c r="P477" i="2"/>
  <c r="Q476" i="2"/>
  <c r="P476" i="2"/>
  <c r="Q475" i="2"/>
  <c r="P475" i="2"/>
  <c r="Q474" i="2"/>
  <c r="P474" i="2"/>
  <c r="Q473" i="2"/>
  <c r="P473" i="2"/>
  <c r="Q472" i="2"/>
  <c r="P472" i="2"/>
  <c r="Q471" i="2"/>
  <c r="P471" i="2"/>
  <c r="Q470" i="2"/>
  <c r="P470" i="2"/>
  <c r="Q469" i="2"/>
  <c r="P469" i="2"/>
  <c r="Q468" i="2"/>
  <c r="P468" i="2"/>
  <c r="Q467" i="2"/>
  <c r="P467" i="2"/>
  <c r="Q466" i="2"/>
  <c r="P466" i="2"/>
  <c r="Q465" i="2"/>
  <c r="P465" i="2"/>
  <c r="Q464" i="2"/>
  <c r="P464" i="2"/>
  <c r="Q463" i="2"/>
  <c r="P463" i="2"/>
  <c r="Q462" i="2"/>
  <c r="P462" i="2"/>
  <c r="Q461" i="2"/>
  <c r="P461" i="2"/>
  <c r="Q460" i="2"/>
  <c r="P460" i="2"/>
  <c r="Q459" i="2"/>
  <c r="P459" i="2"/>
  <c r="Q458" i="2"/>
  <c r="P458" i="2"/>
  <c r="Q457" i="2"/>
  <c r="P457" i="2"/>
  <c r="Q456" i="2"/>
  <c r="P456" i="2"/>
  <c r="Q455" i="2"/>
  <c r="P455" i="2"/>
  <c r="Q454" i="2"/>
  <c r="P454" i="2"/>
  <c r="Q453" i="2"/>
  <c r="P453" i="2"/>
  <c r="Q452" i="2"/>
  <c r="P452" i="2"/>
  <c r="Q451" i="2"/>
  <c r="P451" i="2"/>
  <c r="Q450" i="2"/>
  <c r="P450" i="2"/>
  <c r="Q449" i="2"/>
  <c r="P449" i="2"/>
  <c r="Q448" i="2"/>
  <c r="P448" i="2"/>
  <c r="Q447" i="2"/>
  <c r="P447" i="2"/>
  <c r="Q446" i="2"/>
  <c r="P446" i="2"/>
  <c r="Q445" i="2"/>
  <c r="P445" i="2"/>
  <c r="Q444" i="2"/>
  <c r="P444" i="2"/>
  <c r="Q443" i="2"/>
  <c r="P443" i="2"/>
  <c r="Q442" i="2"/>
  <c r="P442" i="2"/>
  <c r="Q441" i="2"/>
  <c r="P441" i="2"/>
  <c r="Q440" i="2"/>
  <c r="P440" i="2"/>
  <c r="Q439" i="2"/>
  <c r="P439" i="2"/>
  <c r="Q438" i="2"/>
  <c r="P438" i="2"/>
  <c r="Q437" i="2"/>
  <c r="P437" i="2"/>
  <c r="Q436" i="2"/>
  <c r="P436" i="2"/>
  <c r="Q435" i="2"/>
  <c r="P435" i="2"/>
  <c r="Q434" i="2"/>
  <c r="P434" i="2"/>
  <c r="Q433" i="2"/>
  <c r="P433" i="2"/>
  <c r="Q432" i="2"/>
  <c r="P432" i="2"/>
  <c r="Q431" i="2"/>
  <c r="P431" i="2"/>
  <c r="Q430" i="2"/>
  <c r="P430" i="2"/>
  <c r="Q429" i="2"/>
  <c r="P429" i="2"/>
  <c r="Q428" i="2"/>
  <c r="P428" i="2"/>
  <c r="Q427" i="2"/>
  <c r="P427" i="2"/>
  <c r="Q426" i="2"/>
  <c r="P426" i="2"/>
  <c r="Q425" i="2"/>
  <c r="P425" i="2"/>
  <c r="Q424" i="2"/>
  <c r="P424" i="2"/>
  <c r="Q423" i="2"/>
  <c r="P423" i="2"/>
  <c r="Q422" i="2"/>
  <c r="P422" i="2"/>
  <c r="Q421" i="2"/>
  <c r="P421" i="2"/>
  <c r="Q420" i="2"/>
  <c r="P420" i="2"/>
  <c r="Q419" i="2"/>
  <c r="P419" i="2"/>
  <c r="Q418" i="2"/>
  <c r="P418" i="2"/>
  <c r="Q417" i="2"/>
  <c r="P417" i="2"/>
  <c r="Q416" i="2"/>
  <c r="P416" i="2"/>
  <c r="Q415" i="2"/>
  <c r="P415" i="2"/>
  <c r="Q414" i="2"/>
  <c r="P414" i="2"/>
  <c r="Q413" i="2"/>
  <c r="P413" i="2"/>
  <c r="Q412" i="2"/>
  <c r="P412" i="2"/>
  <c r="Q411" i="2"/>
  <c r="P411" i="2"/>
  <c r="Q410" i="2"/>
  <c r="P410" i="2"/>
  <c r="Q409" i="2"/>
  <c r="P409" i="2"/>
  <c r="Q408" i="2"/>
  <c r="P408" i="2"/>
  <c r="Q407" i="2"/>
  <c r="P407" i="2"/>
  <c r="Q406" i="2"/>
  <c r="P406" i="2"/>
  <c r="Q405" i="2"/>
  <c r="P405" i="2"/>
  <c r="Q404" i="2"/>
  <c r="P404" i="2"/>
  <c r="Q403" i="2"/>
  <c r="P403" i="2"/>
  <c r="Q402" i="2"/>
  <c r="P402" i="2"/>
  <c r="Q401" i="2"/>
  <c r="P401" i="2"/>
  <c r="Q400" i="2"/>
  <c r="P400" i="2"/>
  <c r="Q399" i="2"/>
  <c r="P399" i="2"/>
  <c r="Q398" i="2"/>
  <c r="P398" i="2"/>
  <c r="Q397" i="2"/>
  <c r="P397" i="2"/>
  <c r="Q396" i="2"/>
  <c r="P396" i="2"/>
  <c r="Q395" i="2"/>
  <c r="P395" i="2"/>
  <c r="Q394" i="2"/>
  <c r="P394" i="2"/>
  <c r="Q393" i="2"/>
  <c r="P393" i="2"/>
  <c r="Q392" i="2"/>
  <c r="P392" i="2"/>
  <c r="Q391" i="2"/>
  <c r="P391" i="2"/>
  <c r="Q390" i="2"/>
  <c r="P390" i="2"/>
  <c r="Q389" i="2"/>
  <c r="P389" i="2"/>
  <c r="Q388" i="2"/>
  <c r="P388" i="2"/>
  <c r="Q387" i="2"/>
  <c r="P387" i="2"/>
  <c r="Q386" i="2"/>
  <c r="P386" i="2"/>
  <c r="Q385" i="2"/>
  <c r="P385" i="2"/>
  <c r="Q384" i="2"/>
  <c r="P384" i="2"/>
  <c r="Q383" i="2"/>
  <c r="P383" i="2"/>
  <c r="Q382" i="2"/>
  <c r="P382" i="2"/>
  <c r="Q381" i="2"/>
  <c r="P381" i="2"/>
  <c r="Q380" i="2"/>
  <c r="P380" i="2"/>
  <c r="Q379" i="2"/>
  <c r="P379" i="2"/>
  <c r="Q378" i="2"/>
  <c r="P378" i="2"/>
  <c r="Q377" i="2"/>
  <c r="P377" i="2"/>
  <c r="Q376" i="2"/>
  <c r="P376" i="2"/>
  <c r="Q375" i="2"/>
  <c r="P375" i="2"/>
  <c r="Q374" i="2"/>
  <c r="P374" i="2"/>
  <c r="Q373" i="2"/>
  <c r="P373" i="2"/>
  <c r="Q372" i="2"/>
  <c r="P372" i="2"/>
  <c r="Q371" i="2"/>
  <c r="P371" i="2"/>
  <c r="Q370" i="2"/>
  <c r="P370" i="2"/>
  <c r="Q369" i="2"/>
  <c r="P369" i="2"/>
  <c r="Q368" i="2"/>
  <c r="P368" i="2"/>
  <c r="Q367" i="2"/>
  <c r="P367" i="2"/>
  <c r="Q366" i="2"/>
  <c r="P366" i="2"/>
  <c r="Q365" i="2"/>
  <c r="P365" i="2"/>
  <c r="Q364" i="2"/>
  <c r="P364" i="2"/>
  <c r="Q363" i="2"/>
  <c r="P363" i="2"/>
  <c r="Q362" i="2"/>
  <c r="P362" i="2"/>
  <c r="Q361" i="2"/>
  <c r="P361" i="2"/>
  <c r="Q360" i="2"/>
  <c r="P360" i="2"/>
  <c r="Q359" i="2"/>
  <c r="P359" i="2"/>
  <c r="Q358" i="2"/>
  <c r="P358" i="2"/>
  <c r="Q357" i="2"/>
  <c r="P357" i="2"/>
  <c r="Q356" i="2"/>
  <c r="P356" i="2"/>
  <c r="Q355" i="2"/>
  <c r="P355" i="2"/>
  <c r="Q354" i="2"/>
  <c r="P354" i="2"/>
  <c r="Q353" i="2"/>
  <c r="P353" i="2"/>
  <c r="Q352" i="2"/>
  <c r="P352" i="2"/>
  <c r="Q351" i="2"/>
  <c r="P351" i="2"/>
  <c r="Q350" i="2"/>
  <c r="P350" i="2"/>
  <c r="Q349" i="2"/>
  <c r="P349" i="2"/>
  <c r="Q348" i="2"/>
  <c r="P348" i="2"/>
  <c r="Q347" i="2"/>
  <c r="P347" i="2"/>
  <c r="Q346" i="2"/>
  <c r="P346" i="2"/>
  <c r="Q345" i="2"/>
  <c r="P345" i="2"/>
  <c r="Q344" i="2"/>
  <c r="P344" i="2"/>
  <c r="Q343" i="2"/>
  <c r="P343" i="2"/>
  <c r="Q342" i="2"/>
  <c r="P342" i="2"/>
  <c r="Q341" i="2"/>
  <c r="P341" i="2"/>
  <c r="Q340" i="2"/>
  <c r="P340" i="2"/>
  <c r="Q339" i="2"/>
  <c r="P339" i="2"/>
  <c r="Q338" i="2"/>
  <c r="P338" i="2"/>
  <c r="Q337" i="2"/>
  <c r="P337" i="2"/>
  <c r="Q336" i="2"/>
  <c r="P336" i="2"/>
  <c r="Q335" i="2"/>
  <c r="P335" i="2"/>
  <c r="Q334" i="2"/>
  <c r="P334" i="2"/>
  <c r="Q333" i="2"/>
  <c r="P333" i="2"/>
  <c r="Q332" i="2"/>
  <c r="P332" i="2"/>
  <c r="Q331" i="2"/>
  <c r="P331" i="2"/>
  <c r="Q330" i="2"/>
  <c r="P330" i="2"/>
  <c r="Q329" i="2"/>
  <c r="P329" i="2"/>
  <c r="Q328" i="2"/>
  <c r="P328" i="2"/>
  <c r="Q327" i="2"/>
  <c r="P327" i="2"/>
  <c r="Q326" i="2"/>
  <c r="P326" i="2"/>
  <c r="Q325" i="2"/>
  <c r="P325" i="2"/>
  <c r="Q324" i="2"/>
  <c r="P324" i="2"/>
  <c r="Q323" i="2"/>
  <c r="P323" i="2"/>
  <c r="Q322" i="2"/>
  <c r="P322" i="2"/>
  <c r="Q321" i="2"/>
  <c r="P321" i="2"/>
  <c r="Q320" i="2"/>
  <c r="P320" i="2"/>
  <c r="Q319" i="2"/>
  <c r="P319" i="2"/>
  <c r="Q318" i="2"/>
  <c r="P318" i="2"/>
  <c r="Q317" i="2"/>
  <c r="P317" i="2"/>
  <c r="Q316" i="2"/>
  <c r="P316" i="2"/>
  <c r="Q315" i="2"/>
  <c r="P315" i="2"/>
  <c r="Q314" i="2"/>
  <c r="P314" i="2"/>
  <c r="Q313" i="2"/>
  <c r="P313" i="2"/>
  <c r="Q312" i="2"/>
  <c r="P312" i="2"/>
  <c r="Q311" i="2"/>
  <c r="P311" i="2"/>
  <c r="Q310" i="2"/>
  <c r="P310" i="2"/>
  <c r="Q309" i="2"/>
  <c r="P309" i="2"/>
  <c r="Q308" i="2"/>
  <c r="P308" i="2"/>
  <c r="Q307" i="2"/>
  <c r="P307" i="2"/>
  <c r="Q306" i="2"/>
  <c r="P306" i="2"/>
  <c r="Q305" i="2"/>
  <c r="P305" i="2"/>
  <c r="Q304" i="2"/>
  <c r="P304" i="2"/>
  <c r="Q303" i="2"/>
  <c r="P303" i="2"/>
  <c r="Q302" i="2"/>
  <c r="P302" i="2"/>
  <c r="Q301" i="2"/>
  <c r="P301" i="2"/>
  <c r="Q300" i="2"/>
  <c r="P300" i="2"/>
  <c r="Q299" i="2"/>
  <c r="P299" i="2"/>
  <c r="Q298" i="2"/>
  <c r="P298" i="2"/>
  <c r="Q297" i="2"/>
  <c r="P297" i="2"/>
  <c r="Q296" i="2"/>
  <c r="P296" i="2"/>
  <c r="Q295" i="2"/>
  <c r="P295" i="2"/>
  <c r="Q294" i="2"/>
  <c r="P294" i="2"/>
  <c r="Q293" i="2"/>
  <c r="P293" i="2"/>
  <c r="Q292" i="2"/>
  <c r="P292" i="2"/>
  <c r="Q291" i="2"/>
  <c r="P291" i="2"/>
  <c r="Q290" i="2"/>
  <c r="P290" i="2"/>
  <c r="Q289" i="2"/>
  <c r="P289" i="2"/>
  <c r="Q288" i="2"/>
  <c r="P288" i="2"/>
  <c r="Q287" i="2"/>
  <c r="P287" i="2"/>
  <c r="Q286" i="2"/>
  <c r="P286" i="2"/>
  <c r="Q285" i="2"/>
  <c r="P285" i="2"/>
  <c r="Q284" i="2"/>
  <c r="P284" i="2"/>
  <c r="Q283" i="2"/>
  <c r="P283" i="2"/>
  <c r="Q282" i="2"/>
  <c r="P282" i="2"/>
  <c r="Q281" i="2"/>
  <c r="P281" i="2"/>
  <c r="Q280" i="2"/>
  <c r="P280" i="2"/>
  <c r="Q279" i="2"/>
  <c r="P279" i="2"/>
  <c r="Q278" i="2"/>
  <c r="P278" i="2"/>
  <c r="Q277" i="2"/>
  <c r="P277" i="2"/>
  <c r="Q276" i="2"/>
  <c r="P276" i="2"/>
  <c r="Q275" i="2"/>
  <c r="P275" i="2"/>
  <c r="Q274" i="2"/>
  <c r="P274" i="2"/>
  <c r="Q273" i="2"/>
  <c r="P273" i="2"/>
  <c r="Q272" i="2"/>
  <c r="P272" i="2"/>
  <c r="Q271" i="2"/>
  <c r="P271" i="2"/>
  <c r="Q270" i="2"/>
  <c r="P270" i="2"/>
  <c r="Q269" i="2"/>
  <c r="P269" i="2"/>
  <c r="Q268" i="2"/>
  <c r="P268" i="2"/>
  <c r="Q267" i="2"/>
  <c r="P267" i="2"/>
  <c r="Q266" i="2"/>
  <c r="P266" i="2"/>
  <c r="Q265" i="2"/>
  <c r="P265" i="2"/>
  <c r="Q264" i="2"/>
  <c r="P264" i="2"/>
  <c r="Q263" i="2"/>
  <c r="P263" i="2"/>
  <c r="Q262" i="2"/>
  <c r="P262" i="2"/>
  <c r="Q261" i="2"/>
  <c r="P261" i="2"/>
  <c r="Q260" i="2"/>
  <c r="P260" i="2"/>
  <c r="Q259" i="2"/>
  <c r="P259" i="2"/>
  <c r="Q258" i="2"/>
  <c r="P258" i="2"/>
  <c r="Q257" i="2"/>
  <c r="P257" i="2"/>
  <c r="Q256" i="2"/>
  <c r="P256" i="2"/>
  <c r="Q255" i="2"/>
  <c r="P255" i="2"/>
  <c r="Q254" i="2"/>
  <c r="P254" i="2"/>
  <c r="Q253" i="2"/>
  <c r="P253" i="2"/>
  <c r="Q252" i="2"/>
  <c r="P252" i="2"/>
  <c r="Q251" i="2"/>
  <c r="P251" i="2"/>
  <c r="Q250" i="2"/>
  <c r="P250" i="2"/>
  <c r="Q249" i="2"/>
  <c r="P249" i="2"/>
  <c r="Q248" i="2"/>
  <c r="P248" i="2"/>
  <c r="Q247" i="2"/>
  <c r="P247" i="2"/>
  <c r="Q246" i="2"/>
  <c r="P246" i="2"/>
  <c r="Q245" i="2"/>
  <c r="P245" i="2"/>
  <c r="Q244" i="2"/>
  <c r="P244" i="2"/>
  <c r="Q243" i="2"/>
  <c r="P243" i="2"/>
  <c r="Q242" i="2"/>
  <c r="P242" i="2"/>
  <c r="Q241" i="2"/>
  <c r="P241" i="2"/>
  <c r="Q240" i="2"/>
  <c r="P240" i="2"/>
  <c r="Q239" i="2"/>
  <c r="P239" i="2"/>
  <c r="Q238" i="2"/>
  <c r="P238" i="2"/>
  <c r="Q237" i="2"/>
  <c r="P237" i="2"/>
  <c r="Q236" i="2"/>
  <c r="P236" i="2"/>
  <c r="Q235" i="2"/>
  <c r="P235" i="2"/>
  <c r="Q234" i="2"/>
  <c r="P234" i="2"/>
  <c r="Q233" i="2"/>
  <c r="P233" i="2"/>
  <c r="Q232" i="2"/>
  <c r="P232" i="2"/>
  <c r="Q231" i="2"/>
  <c r="P231" i="2"/>
  <c r="Q230" i="2"/>
  <c r="P230" i="2"/>
  <c r="Q229" i="2"/>
  <c r="P229" i="2"/>
  <c r="Q228" i="2"/>
  <c r="P228" i="2"/>
  <c r="Q227" i="2"/>
  <c r="P227" i="2"/>
  <c r="Q226" i="2"/>
  <c r="P226" i="2"/>
  <c r="Q225" i="2"/>
  <c r="P225" i="2"/>
  <c r="Q224" i="2"/>
  <c r="P224" i="2"/>
  <c r="Q223" i="2"/>
  <c r="P223" i="2"/>
  <c r="Q222" i="2"/>
  <c r="P222" i="2"/>
  <c r="Q221" i="2"/>
  <c r="P221" i="2"/>
  <c r="Q220" i="2"/>
  <c r="P220" i="2"/>
  <c r="Q219" i="2"/>
  <c r="P219" i="2"/>
  <c r="Q218" i="2"/>
  <c r="P218" i="2"/>
  <c r="Q217" i="2"/>
  <c r="P217" i="2"/>
  <c r="Q216" i="2"/>
  <c r="P216" i="2"/>
  <c r="Q215" i="2"/>
  <c r="P215" i="2"/>
  <c r="Q214" i="2"/>
  <c r="P214" i="2"/>
  <c r="Q213" i="2"/>
  <c r="P213" i="2"/>
  <c r="Q212" i="2"/>
  <c r="P212" i="2"/>
  <c r="Q211" i="2"/>
  <c r="P211" i="2"/>
  <c r="Q210" i="2"/>
  <c r="P210" i="2"/>
  <c r="Q209" i="2"/>
  <c r="P209" i="2"/>
  <c r="Q208" i="2"/>
  <c r="P208" i="2"/>
  <c r="Q207" i="2"/>
  <c r="P207" i="2"/>
  <c r="Q206" i="2"/>
  <c r="P206" i="2"/>
  <c r="Q205" i="2"/>
  <c r="P205" i="2"/>
  <c r="Q204" i="2"/>
  <c r="P204" i="2"/>
  <c r="Q203" i="2"/>
  <c r="P203" i="2"/>
  <c r="Q202" i="2"/>
  <c r="P202" i="2"/>
  <c r="Q201" i="2"/>
  <c r="P201" i="2"/>
  <c r="Q200" i="2"/>
  <c r="P200" i="2"/>
  <c r="Q199" i="2"/>
  <c r="P199" i="2"/>
  <c r="Q198" i="2"/>
  <c r="P198" i="2"/>
  <c r="Q197" i="2"/>
  <c r="P197" i="2"/>
  <c r="Q196" i="2"/>
  <c r="P196" i="2"/>
  <c r="Q195" i="2"/>
  <c r="P195" i="2"/>
  <c r="Q194" i="2"/>
  <c r="P194" i="2"/>
  <c r="Q193" i="2"/>
  <c r="P193" i="2"/>
  <c r="Q192" i="2"/>
  <c r="P192" i="2"/>
  <c r="Q191" i="2"/>
  <c r="P191" i="2"/>
  <c r="Q190" i="2"/>
  <c r="P190" i="2"/>
  <c r="Q189" i="2"/>
  <c r="P189" i="2"/>
  <c r="Q188" i="2"/>
  <c r="P188" i="2"/>
  <c r="Q187" i="2"/>
  <c r="P187" i="2"/>
  <c r="Q186" i="2"/>
  <c r="P186" i="2"/>
  <c r="Q185" i="2"/>
  <c r="P185" i="2"/>
  <c r="Q184" i="2"/>
  <c r="P184" i="2"/>
  <c r="Q183" i="2"/>
  <c r="P183" i="2"/>
  <c r="Q182" i="2"/>
  <c r="P182" i="2"/>
  <c r="Q181" i="2"/>
  <c r="P181" i="2"/>
  <c r="Q180" i="2"/>
  <c r="P180" i="2"/>
  <c r="Q179" i="2"/>
  <c r="P179" i="2"/>
  <c r="Q178" i="2"/>
  <c r="P178" i="2"/>
  <c r="Q177" i="2"/>
  <c r="P177" i="2"/>
  <c r="Q176" i="2"/>
  <c r="P176" i="2"/>
  <c r="Q175" i="2"/>
  <c r="P175" i="2"/>
  <c r="Q174" i="2"/>
  <c r="P174" i="2"/>
  <c r="Q173" i="2"/>
  <c r="P173" i="2"/>
  <c r="Q172" i="2"/>
  <c r="P172" i="2"/>
  <c r="Q171" i="2"/>
  <c r="P171" i="2"/>
  <c r="Q170" i="2"/>
  <c r="P170" i="2"/>
  <c r="Q169" i="2"/>
  <c r="P169" i="2"/>
  <c r="Q168" i="2"/>
  <c r="P168" i="2"/>
  <c r="Q167" i="2"/>
  <c r="P167" i="2"/>
  <c r="Q166" i="2"/>
  <c r="P166" i="2"/>
  <c r="Q165" i="2"/>
  <c r="P165" i="2"/>
  <c r="Q164" i="2"/>
  <c r="P164" i="2"/>
  <c r="Q163" i="2"/>
  <c r="P163" i="2"/>
  <c r="Q162" i="2"/>
  <c r="P162" i="2"/>
  <c r="Q161" i="2"/>
  <c r="P161" i="2"/>
  <c r="Q160" i="2"/>
  <c r="P160" i="2"/>
  <c r="Q159" i="2"/>
  <c r="P159" i="2"/>
  <c r="Q158" i="2"/>
  <c r="P158" i="2"/>
  <c r="Q157" i="2"/>
  <c r="P157" i="2"/>
  <c r="Q156" i="2"/>
  <c r="P156" i="2"/>
  <c r="Q155" i="2"/>
  <c r="P155" i="2"/>
  <c r="Q154" i="2"/>
  <c r="P154" i="2"/>
  <c r="Q153" i="2"/>
  <c r="P153" i="2"/>
  <c r="Q152" i="2"/>
  <c r="P152" i="2"/>
  <c r="Q151" i="2"/>
  <c r="P151" i="2"/>
  <c r="Q150" i="2"/>
  <c r="P150" i="2"/>
  <c r="Q149" i="2"/>
  <c r="P149" i="2"/>
  <c r="Q148" i="2"/>
  <c r="P148" i="2"/>
  <c r="Q147" i="2"/>
  <c r="P147" i="2"/>
  <c r="Q146" i="2"/>
  <c r="P146" i="2"/>
  <c r="Q145" i="2"/>
  <c r="P145" i="2"/>
  <c r="Q144" i="2"/>
  <c r="P144" i="2"/>
  <c r="Q143" i="2"/>
  <c r="P143" i="2"/>
  <c r="Q142" i="2"/>
  <c r="P142" i="2"/>
  <c r="Q141" i="2"/>
  <c r="P141" i="2"/>
  <c r="Q140" i="2"/>
  <c r="P140" i="2"/>
  <c r="Q139" i="2"/>
  <c r="P139" i="2"/>
  <c r="Q138" i="2"/>
  <c r="P138" i="2"/>
  <c r="Q137" i="2"/>
  <c r="P137" i="2"/>
  <c r="Q136" i="2"/>
  <c r="P136" i="2"/>
  <c r="Q135" i="2"/>
  <c r="P135" i="2"/>
  <c r="Q134" i="2"/>
  <c r="P134" i="2"/>
  <c r="Q133" i="2"/>
  <c r="P133" i="2"/>
  <c r="Q132" i="2"/>
  <c r="P132" i="2"/>
  <c r="Q131" i="2"/>
  <c r="P131" i="2"/>
  <c r="Q130" i="2"/>
  <c r="P130" i="2"/>
  <c r="Q129" i="2"/>
  <c r="P129" i="2"/>
  <c r="Q128" i="2"/>
  <c r="P128" i="2"/>
  <c r="Q127" i="2"/>
  <c r="P127" i="2"/>
  <c r="Q126" i="2"/>
  <c r="P126" i="2"/>
  <c r="Q125" i="2"/>
  <c r="P125" i="2"/>
  <c r="Q124" i="2"/>
  <c r="P124" i="2"/>
  <c r="Q123" i="2"/>
  <c r="P123" i="2"/>
  <c r="Q122" i="2"/>
  <c r="P122" i="2"/>
  <c r="Q121" i="2"/>
  <c r="P121" i="2"/>
  <c r="Q120" i="2"/>
  <c r="P120" i="2"/>
  <c r="Q119" i="2"/>
  <c r="P119" i="2"/>
  <c r="Q118" i="2"/>
  <c r="P118" i="2"/>
  <c r="Q117" i="2"/>
  <c r="P117" i="2"/>
  <c r="Q116" i="2"/>
  <c r="P116" i="2"/>
  <c r="Q115" i="2"/>
  <c r="P115" i="2"/>
  <c r="Q114" i="2"/>
  <c r="P114" i="2"/>
  <c r="Q113" i="2"/>
  <c r="P113" i="2"/>
  <c r="Q112" i="2"/>
  <c r="P112" i="2"/>
  <c r="Q111" i="2"/>
  <c r="P111" i="2"/>
  <c r="Q110" i="2"/>
  <c r="P110" i="2"/>
  <c r="Q109" i="2"/>
  <c r="P109" i="2"/>
  <c r="Q108" i="2"/>
  <c r="P108" i="2"/>
  <c r="Q107" i="2"/>
  <c r="P107" i="2"/>
  <c r="Q106" i="2"/>
  <c r="P106" i="2"/>
  <c r="Q105" i="2"/>
  <c r="P105" i="2"/>
  <c r="Q104" i="2"/>
  <c r="P104" i="2"/>
  <c r="Q103" i="2"/>
  <c r="P103" i="2"/>
  <c r="Q102" i="2"/>
  <c r="P102" i="2"/>
  <c r="Q101" i="2"/>
  <c r="P101" i="2"/>
  <c r="Q100" i="2"/>
  <c r="P100" i="2"/>
  <c r="Q99" i="2"/>
  <c r="P99" i="2"/>
  <c r="Q98" i="2"/>
  <c r="P98" i="2"/>
  <c r="Q97" i="2"/>
  <c r="P97" i="2"/>
  <c r="Q96" i="2"/>
  <c r="P96" i="2"/>
  <c r="Q95" i="2"/>
  <c r="P95" i="2"/>
  <c r="Q94" i="2"/>
  <c r="P94" i="2"/>
  <c r="Q93" i="2"/>
  <c r="P93" i="2"/>
  <c r="Q92" i="2"/>
  <c r="P92" i="2"/>
  <c r="Q91" i="2"/>
  <c r="P91" i="2"/>
  <c r="Q90" i="2"/>
  <c r="P90" i="2"/>
  <c r="Q89" i="2"/>
  <c r="P89" i="2"/>
  <c r="Q88" i="2"/>
  <c r="P88" i="2"/>
  <c r="Q87" i="2"/>
  <c r="P87" i="2"/>
  <c r="Q86" i="2"/>
  <c r="P86" i="2"/>
  <c r="Q85" i="2"/>
  <c r="P85" i="2"/>
  <c r="Q84" i="2"/>
  <c r="P84" i="2"/>
  <c r="Q83" i="2"/>
  <c r="P83" i="2"/>
  <c r="Q82" i="2"/>
  <c r="P82" i="2"/>
  <c r="Q81" i="2"/>
  <c r="P81" i="2"/>
  <c r="Q80" i="2"/>
  <c r="P80" i="2"/>
  <c r="Q79" i="2"/>
  <c r="P79" i="2"/>
  <c r="Q78" i="2"/>
  <c r="P78" i="2"/>
  <c r="Q77" i="2"/>
  <c r="P77" i="2"/>
  <c r="Q76" i="2"/>
  <c r="P76" i="2"/>
  <c r="Q75" i="2"/>
  <c r="P75" i="2"/>
  <c r="Q74" i="2"/>
  <c r="P74" i="2"/>
  <c r="Q73" i="2"/>
  <c r="P73" i="2"/>
  <c r="Q72" i="2"/>
  <c r="P72" i="2"/>
  <c r="Q71" i="2"/>
  <c r="P71" i="2"/>
  <c r="Q70" i="2"/>
  <c r="P70" i="2"/>
  <c r="Q69" i="2"/>
  <c r="P69" i="2"/>
  <c r="Q68" i="2"/>
  <c r="P68" i="2"/>
  <c r="Q67" i="2"/>
  <c r="P67" i="2"/>
  <c r="Q66" i="2"/>
  <c r="P66" i="2"/>
  <c r="Q65" i="2"/>
  <c r="P65" i="2"/>
  <c r="Q64" i="2"/>
  <c r="P64" i="2"/>
  <c r="Q63" i="2"/>
  <c r="P63" i="2"/>
  <c r="Q62" i="2"/>
  <c r="P62" i="2"/>
  <c r="Q61" i="2"/>
  <c r="P61" i="2"/>
  <c r="Q60" i="2"/>
  <c r="P60" i="2"/>
  <c r="Q59" i="2"/>
  <c r="P59" i="2"/>
  <c r="Q58" i="2"/>
  <c r="P58" i="2"/>
  <c r="Q57" i="2"/>
  <c r="P57" i="2"/>
  <c r="Q56" i="2"/>
  <c r="P56" i="2"/>
  <c r="Q55" i="2"/>
  <c r="P55" i="2"/>
  <c r="Q54" i="2"/>
  <c r="P54" i="2"/>
  <c r="Q53" i="2"/>
  <c r="P53" i="2"/>
  <c r="Q52" i="2"/>
  <c r="P52" i="2"/>
  <c r="Q51" i="2"/>
  <c r="P51" i="2"/>
  <c r="Q50" i="2"/>
  <c r="P50" i="2"/>
  <c r="Q49" i="2"/>
  <c r="P49" i="2"/>
  <c r="Q48" i="2"/>
  <c r="P48" i="2"/>
  <c r="Q47" i="2"/>
  <c r="P47" i="2"/>
  <c r="Q46" i="2"/>
  <c r="P46" i="2"/>
  <c r="Q45" i="2"/>
  <c r="P45" i="2"/>
  <c r="Q44" i="2"/>
  <c r="P44" i="2"/>
  <c r="Q43" i="2"/>
  <c r="P43" i="2"/>
  <c r="Q42" i="2"/>
  <c r="P42" i="2"/>
  <c r="Q41" i="2"/>
  <c r="P41" i="2"/>
  <c r="Q40" i="2"/>
  <c r="P40" i="2"/>
  <c r="Q39" i="2"/>
  <c r="P39" i="2"/>
  <c r="Q38" i="2"/>
  <c r="P38" i="2"/>
  <c r="Q37" i="2"/>
  <c r="P37" i="2"/>
  <c r="Q36" i="2"/>
  <c r="P36" i="2"/>
  <c r="Q35" i="2"/>
  <c r="P35" i="2"/>
  <c r="Q34" i="2"/>
  <c r="P34" i="2"/>
  <c r="Q33" i="2"/>
  <c r="P33" i="2"/>
  <c r="Q32" i="2"/>
  <c r="P32" i="2"/>
  <c r="Q31" i="2"/>
  <c r="P31" i="2"/>
  <c r="Q30" i="2"/>
  <c r="P30" i="2"/>
  <c r="Q29" i="2"/>
  <c r="P29" i="2"/>
  <c r="Q28" i="2"/>
  <c r="P28" i="2"/>
  <c r="Q27" i="2"/>
  <c r="P27" i="2"/>
  <c r="Q26" i="2"/>
  <c r="P26" i="2"/>
  <c r="Q25" i="2"/>
  <c r="P25" i="2"/>
  <c r="Q24" i="2"/>
  <c r="P24" i="2"/>
  <c r="Q23" i="2"/>
  <c r="P23" i="2"/>
  <c r="Q22" i="2"/>
  <c r="P22" i="2"/>
  <c r="Q21" i="2"/>
  <c r="P21" i="2"/>
  <c r="Q20" i="2"/>
  <c r="P20" i="2"/>
  <c r="Q19" i="2"/>
  <c r="P19" i="2"/>
  <c r="Q18" i="2"/>
  <c r="P18" i="2"/>
  <c r="Q17" i="2"/>
  <c r="P17" i="2"/>
  <c r="Q16" i="2"/>
  <c r="P16" i="2"/>
  <c r="Q15" i="2"/>
  <c r="P15" i="2"/>
  <c r="Q14" i="2"/>
  <c r="P14" i="2"/>
  <c r="Q13" i="2"/>
  <c r="P13" i="2"/>
  <c r="Q12" i="2"/>
  <c r="P12" i="2"/>
  <c r="Q11" i="2"/>
  <c r="P11" i="2"/>
  <c r="Q10" i="2"/>
  <c r="P10" i="2"/>
  <c r="Q9" i="2"/>
  <c r="P9" i="2"/>
  <c r="Q8" i="2"/>
  <c r="P8" i="2"/>
  <c r="Q7" i="2"/>
  <c r="P7" i="2"/>
  <c r="Q6" i="2"/>
  <c r="P6" i="2"/>
  <c r="Q5" i="2"/>
  <c r="P5" i="2"/>
  <c r="H14" i="1"/>
  <c r="K7" i="1"/>
  <c r="G7" i="1" l="1"/>
  <c r="F7" i="1" s="1"/>
  <c r="D12" i="1"/>
  <c r="D10" i="1"/>
</calcChain>
</file>

<file path=xl/sharedStrings.xml><?xml version="1.0" encoding="utf-8"?>
<sst xmlns="http://schemas.openxmlformats.org/spreadsheetml/2006/main" count="877" uniqueCount="61">
  <si>
    <t xml:space="preserve">Csg corrosion burst </t>
  </si>
  <si>
    <t xml:space="preserve">Pb - </t>
  </si>
  <si>
    <t>Internal yield (burst) pressure [psi]</t>
  </si>
  <si>
    <t xml:space="preserve">Yp - </t>
  </si>
  <si>
    <t>Minimum yield strength of the steel grade (e.g., \(80000\) for L80) [psi]</t>
  </si>
  <si>
    <t>API factor</t>
  </si>
  <si>
    <t>Yield</t>
  </si>
  <si>
    <t>API wall</t>
  </si>
  <si>
    <t>Csg</t>
  </si>
  <si>
    <t>Csg age</t>
  </si>
  <si>
    <t>MPY</t>
  </si>
  <si>
    <t xml:space="preserve"> t - </t>
  </si>
  <si>
    <t>Nominal wall thickness [in]</t>
  </si>
  <si>
    <t>OD</t>
  </si>
  <si>
    <t>#</t>
  </si>
  <si>
    <t xml:space="preserve"> D - </t>
  </si>
  <si>
    <t>Nominal outside diameter [in]</t>
  </si>
  <si>
    <t xml:space="preserve">0.875 - </t>
  </si>
  <si>
    <t>API tolerance factor (accounting for a standard \(12.5\%\) minus tolerance in wall thickness</t>
  </si>
  <si>
    <t>Enter Data</t>
  </si>
  <si>
    <t>Calculated Data</t>
  </si>
  <si>
    <t>Actual psi:</t>
  </si>
  <si>
    <t>API Rounding psi:</t>
  </si>
  <si>
    <t>Casing Data Sheet</t>
  </si>
  <si>
    <t>O.D. (inch)</t>
  </si>
  <si>
    <t>Nominal Weight T &amp; C lbs/ft</t>
  </si>
  <si>
    <t>Grade</t>
  </si>
  <si>
    <t>Collapse Pressure (psi)</t>
  </si>
  <si>
    <t>Internal Yield Pressure Minimum Yield (psi)</t>
  </si>
  <si>
    <t>Joint Strength 1000 lbs</t>
  </si>
  <si>
    <t>Body Yield 1000 lbs</t>
  </si>
  <si>
    <t>Wall (inch)</t>
  </si>
  <si>
    <t>I.D. (inch)</t>
  </si>
  <si>
    <t>Drift Diameter (inch)</t>
  </si>
  <si>
    <t>Displacement (bbl/ft)</t>
  </si>
  <si>
    <t>Capacity (bbl/ft)</t>
  </si>
  <si>
    <t>PE</t>
  </si>
  <si>
    <t>STC</t>
  </si>
  <si>
    <t>LTC</t>
  </si>
  <si>
    <t>BTC</t>
  </si>
  <si>
    <t>J-55</t>
  </si>
  <si>
    <t>K-55</t>
  </si>
  <si>
    <t>LS-65</t>
  </si>
  <si>
    <t>L-80</t>
  </si>
  <si>
    <t>HCL-80</t>
  </si>
  <si>
    <t>N-80</t>
  </si>
  <si>
    <t>HCN-80</t>
  </si>
  <si>
    <t>C-90</t>
  </si>
  <si>
    <t>S-95</t>
  </si>
  <si>
    <t>T-95</t>
  </si>
  <si>
    <t>C-95</t>
  </si>
  <si>
    <t>HCP-110</t>
  </si>
  <si>
    <t>P-110</t>
  </si>
  <si>
    <t>Q-125</t>
  </si>
  <si>
    <t>LS-140</t>
  </si>
  <si>
    <t>V-150</t>
  </si>
  <si>
    <t>HCQ-125</t>
  </si>
  <si>
    <t>H2S-90</t>
  </si>
  <si>
    <t>H-40</t>
  </si>
  <si>
    <t>H2S-95</t>
  </si>
  <si>
    <t>HCK-55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</si>
</sst>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6">
    <font>
      <sz val="12"/>
      <name val="Arial MT"/>
    </font>
    <font>
      <sz val="11"/>
      <color theme="1"/>
      <name val="Calibri"/>
      <family val="2"/>
      <scheme val="minor"/>
    </font>
    <font>
      <sz val="10"/>
      <name val="Arial"/>
      <family val="2"/>
    </font>
    <font>
      <sz val="8"/>
      <name val="Courier New"/>
      <family val="3"/>
    </font>
    <font>
      <sz val="18"/>
      <color theme="1"/>
      <name val="Calibri"/>
      <family val="2"/>
      <scheme val="minor"/>
    </font>
    <font>
      <b/>
      <sz val="10"/>
      <name val="Arial"/>
      <family val="2"/>
    </font>
  </fonts>
  <fills count="22">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CCFF99"/>
        <bgColor indexed="64"/>
      </patternFill>
    </fill>
    <fill>
      <patternFill patternType="solid">
        <fgColor rgb="FFFFCCFF"/>
        <bgColor indexed="64"/>
      </patternFill>
    </fill>
    <fill>
      <patternFill patternType="solid">
        <fgColor rgb="FFCC99FF"/>
        <bgColor indexed="64"/>
      </patternFill>
    </fill>
    <fill>
      <patternFill patternType="solid">
        <fgColor rgb="FF99FF99"/>
        <bgColor indexed="64"/>
      </patternFill>
    </fill>
    <fill>
      <patternFill patternType="solid">
        <fgColor rgb="FF6699FF"/>
        <bgColor indexed="64"/>
      </patternFill>
    </fill>
    <fill>
      <patternFill patternType="solid">
        <fgColor rgb="FF99FF33"/>
        <bgColor indexed="64"/>
      </patternFill>
    </fill>
    <fill>
      <patternFill patternType="solid">
        <fgColor rgb="FFFF5050"/>
        <bgColor indexed="64"/>
      </patternFill>
    </fill>
    <fill>
      <patternFill patternType="solid">
        <fgColor rgb="FFFFFF66"/>
        <bgColor indexed="64"/>
      </patternFill>
    </fill>
    <fill>
      <patternFill patternType="solid">
        <fgColor rgb="FF99CCFF"/>
        <bgColor indexed="64"/>
      </patternFill>
    </fill>
    <fill>
      <patternFill patternType="solid">
        <fgColor rgb="FF66FF99"/>
        <bgColor indexed="64"/>
      </patternFill>
    </fill>
    <fill>
      <patternFill patternType="solid">
        <fgColor rgb="FFFFCC99"/>
        <bgColor indexed="64"/>
      </patternFill>
    </fill>
    <fill>
      <patternFill patternType="solid">
        <fgColor rgb="FFCCFF33"/>
        <bgColor indexed="64"/>
      </patternFill>
    </fill>
    <fill>
      <patternFill patternType="solid">
        <fgColor rgb="FF66FFCC"/>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90">
    <xf numFmtId="0" fontId="0" fillId="0" borderId="0" xfId="0"/>
    <xf numFmtId="0" fontId="0" fillId="0" borderId="0" xfId="0" applyAlignment="1">
      <alignment horizontal="center"/>
    </xf>
    <xf numFmtId="0" fontId="0" fillId="0" borderId="0" xfId="0" applyAlignment="1">
      <alignment horizontal="right"/>
    </xf>
    <xf numFmtId="0" fontId="2" fillId="0" borderId="0" xfId="0" applyFont="1"/>
    <xf numFmtId="0" fontId="0" fillId="2" borderId="0" xfId="0" applyFill="1" applyAlignment="1">
      <alignment horizontal="center"/>
    </xf>
    <xf numFmtId="0" fontId="0" fillId="3" borderId="0" xfId="0" applyFill="1" applyAlignment="1">
      <alignment horizontal="center"/>
    </xf>
    <xf numFmtId="3" fontId="0" fillId="2" borderId="0" xfId="0" applyNumberFormat="1" applyFill="1" applyAlignment="1">
      <alignment horizontal="center"/>
    </xf>
    <xf numFmtId="0" fontId="2" fillId="0" borderId="0" xfId="0" applyFont="1" applyAlignment="1">
      <alignment horizontal="left" vertical="center" indent="1"/>
    </xf>
    <xf numFmtId="0" fontId="0" fillId="0" borderId="0" xfId="0" quotePrefix="1"/>
    <xf numFmtId="164" fontId="0" fillId="3" borderId="0" xfId="0" applyNumberFormat="1" applyFill="1" applyAlignment="1">
      <alignment horizontal="center"/>
    </xf>
    <xf numFmtId="0" fontId="2" fillId="0" borderId="0" xfId="0" applyFont="1" applyAlignment="1">
      <alignment vertical="center"/>
    </xf>
    <xf numFmtId="3" fontId="0" fillId="3" borderId="0" xfId="0" applyNumberFormat="1" applyFill="1" applyAlignment="1">
      <alignment horizontal="center"/>
    </xf>
    <xf numFmtId="1" fontId="0" fillId="0" borderId="0" xfId="0" applyNumberFormat="1" applyAlignment="1">
      <alignment horizontal="center"/>
    </xf>
    <xf numFmtId="0" fontId="3" fillId="0" borderId="0" xfId="0" applyFont="1" applyAlignment="1">
      <alignment vertical="center"/>
    </xf>
    <xf numFmtId="0" fontId="1" fillId="0" borderId="0" xfId="1"/>
    <xf numFmtId="12" fontId="1" fillId="0" borderId="0" xfId="1" applyNumberFormat="1"/>
    <xf numFmtId="0" fontId="1" fillId="0" borderId="0" xfId="1" applyAlignment="1">
      <alignment horizontal="center"/>
    </xf>
    <xf numFmtId="0" fontId="5" fillId="3" borderId="7" xfId="1" applyFont="1" applyFill="1" applyBorder="1" applyAlignment="1">
      <alignment horizontal="center" vertical="center" wrapText="1"/>
    </xf>
    <xf numFmtId="12" fontId="2" fillId="2" borderId="9" xfId="1" applyNumberFormat="1" applyFont="1" applyFill="1" applyBorder="1" applyAlignment="1">
      <alignment horizontal="center" wrapText="1"/>
    </xf>
    <xf numFmtId="0" fontId="2" fillId="2" borderId="10" xfId="1" applyFont="1" applyFill="1" applyBorder="1" applyAlignment="1">
      <alignment horizontal="center" wrapText="1"/>
    </xf>
    <xf numFmtId="165" fontId="1" fillId="2" borderId="9" xfId="1" applyNumberFormat="1" applyFill="1" applyBorder="1" applyAlignment="1">
      <alignment horizontal="center"/>
    </xf>
    <xf numFmtId="12" fontId="2" fillId="2" borderId="11" xfId="1" applyNumberFormat="1" applyFont="1" applyFill="1" applyBorder="1" applyAlignment="1">
      <alignment horizontal="center" wrapText="1"/>
    </xf>
    <xf numFmtId="0" fontId="2" fillId="2" borderId="11" xfId="1" applyFont="1" applyFill="1" applyBorder="1" applyAlignment="1">
      <alignment horizontal="center" wrapText="1"/>
    </xf>
    <xf numFmtId="165" fontId="1" fillId="2" borderId="11" xfId="1" applyNumberFormat="1" applyFill="1" applyBorder="1" applyAlignment="1">
      <alignment horizontal="center"/>
    </xf>
    <xf numFmtId="12" fontId="2" fillId="4" borderId="11" xfId="1" applyNumberFormat="1" applyFont="1" applyFill="1" applyBorder="1" applyAlignment="1">
      <alignment horizontal="center" wrapText="1"/>
    </xf>
    <xf numFmtId="0" fontId="2" fillId="4" borderId="11" xfId="1" applyFont="1" applyFill="1" applyBorder="1" applyAlignment="1">
      <alignment horizontal="center" wrapText="1"/>
    </xf>
    <xf numFmtId="165" fontId="1" fillId="4" borderId="11" xfId="1" applyNumberFormat="1" applyFill="1" applyBorder="1" applyAlignment="1">
      <alignment horizontal="center"/>
    </xf>
    <xf numFmtId="12" fontId="2" fillId="5" borderId="11" xfId="1" applyNumberFormat="1" applyFont="1" applyFill="1" applyBorder="1" applyAlignment="1">
      <alignment horizontal="center" wrapText="1"/>
    </xf>
    <xf numFmtId="0" fontId="2" fillId="5" borderId="11" xfId="1" applyFont="1" applyFill="1" applyBorder="1" applyAlignment="1">
      <alignment horizontal="center" wrapText="1"/>
    </xf>
    <xf numFmtId="165" fontId="1" fillId="5" borderId="11" xfId="1" applyNumberFormat="1" applyFill="1" applyBorder="1" applyAlignment="1">
      <alignment horizontal="center"/>
    </xf>
    <xf numFmtId="12" fontId="2" fillId="6" borderId="11" xfId="1" applyNumberFormat="1" applyFont="1" applyFill="1" applyBorder="1" applyAlignment="1">
      <alignment horizontal="center" wrapText="1"/>
    </xf>
    <xf numFmtId="0" fontId="2" fillId="6" borderId="11" xfId="1" applyFont="1" applyFill="1" applyBorder="1" applyAlignment="1">
      <alignment horizontal="center" wrapText="1"/>
    </xf>
    <xf numFmtId="165" fontId="1" fillId="6" borderId="11" xfId="1" applyNumberFormat="1" applyFill="1" applyBorder="1" applyAlignment="1">
      <alignment horizontal="center"/>
    </xf>
    <xf numFmtId="12" fontId="2" fillId="7" borderId="11" xfId="1" applyNumberFormat="1" applyFont="1" applyFill="1" applyBorder="1" applyAlignment="1">
      <alignment horizontal="center" wrapText="1"/>
    </xf>
    <xf numFmtId="0" fontId="2" fillId="7" borderId="11" xfId="1" applyFont="1" applyFill="1" applyBorder="1" applyAlignment="1">
      <alignment horizontal="center" wrapText="1"/>
    </xf>
    <xf numFmtId="165" fontId="1" fillId="7" borderId="11" xfId="1" applyNumberFormat="1" applyFill="1" applyBorder="1" applyAlignment="1">
      <alignment horizontal="center"/>
    </xf>
    <xf numFmtId="12" fontId="2" fillId="8" borderId="11" xfId="1" applyNumberFormat="1" applyFont="1" applyFill="1" applyBorder="1" applyAlignment="1">
      <alignment horizontal="center" wrapText="1"/>
    </xf>
    <xf numFmtId="0" fontId="2" fillId="8" borderId="11" xfId="1" applyFont="1" applyFill="1" applyBorder="1" applyAlignment="1">
      <alignment horizontal="center" wrapText="1"/>
    </xf>
    <xf numFmtId="165" fontId="1" fillId="8" borderId="11" xfId="1" applyNumberFormat="1" applyFill="1" applyBorder="1" applyAlignment="1">
      <alignment horizontal="center"/>
    </xf>
    <xf numFmtId="12" fontId="2" fillId="9" borderId="11" xfId="1" applyNumberFormat="1" applyFont="1" applyFill="1" applyBorder="1" applyAlignment="1">
      <alignment horizontal="center" wrapText="1"/>
    </xf>
    <xf numFmtId="0" fontId="2" fillId="9" borderId="11" xfId="1" applyFont="1" applyFill="1" applyBorder="1" applyAlignment="1">
      <alignment horizontal="center" wrapText="1"/>
    </xf>
    <xf numFmtId="165" fontId="1" fillId="9" borderId="11" xfId="1" applyNumberFormat="1" applyFill="1" applyBorder="1" applyAlignment="1">
      <alignment horizontal="center"/>
    </xf>
    <xf numFmtId="12" fontId="2" fillId="10" borderId="11" xfId="1" applyNumberFormat="1" applyFont="1" applyFill="1" applyBorder="1" applyAlignment="1">
      <alignment horizontal="center" wrapText="1"/>
    </xf>
    <xf numFmtId="0" fontId="2" fillId="10" borderId="11" xfId="1" applyFont="1" applyFill="1" applyBorder="1" applyAlignment="1">
      <alignment horizontal="center" wrapText="1"/>
    </xf>
    <xf numFmtId="165" fontId="1" fillId="10" borderId="11" xfId="1" applyNumberFormat="1" applyFill="1" applyBorder="1" applyAlignment="1">
      <alignment horizontal="center"/>
    </xf>
    <xf numFmtId="12" fontId="2" fillId="11" borderId="11" xfId="1" applyNumberFormat="1" applyFont="1" applyFill="1" applyBorder="1" applyAlignment="1">
      <alignment horizontal="center" wrapText="1"/>
    </xf>
    <xf numFmtId="0" fontId="2" fillId="11" borderId="11" xfId="1" applyFont="1" applyFill="1" applyBorder="1" applyAlignment="1">
      <alignment horizontal="center" wrapText="1"/>
    </xf>
    <xf numFmtId="165" fontId="1" fillId="11" borderId="11" xfId="1" applyNumberFormat="1" applyFill="1" applyBorder="1" applyAlignment="1">
      <alignment horizontal="center"/>
    </xf>
    <xf numFmtId="12" fontId="2" fillId="12" borderId="11" xfId="1" applyNumberFormat="1" applyFont="1" applyFill="1" applyBorder="1" applyAlignment="1">
      <alignment horizontal="center" wrapText="1"/>
    </xf>
    <xf numFmtId="0" fontId="2" fillId="12" borderId="11" xfId="1" applyFont="1" applyFill="1" applyBorder="1" applyAlignment="1">
      <alignment horizontal="center" wrapText="1"/>
    </xf>
    <xf numFmtId="165" fontId="1" fillId="12" borderId="11" xfId="1" applyNumberFormat="1" applyFill="1" applyBorder="1" applyAlignment="1">
      <alignment horizontal="center"/>
    </xf>
    <xf numFmtId="12" fontId="2" fillId="13" borderId="11" xfId="1" applyNumberFormat="1" applyFont="1" applyFill="1" applyBorder="1" applyAlignment="1">
      <alignment horizontal="center" wrapText="1"/>
    </xf>
    <xf numFmtId="0" fontId="2" fillId="13" borderId="11" xfId="1" applyFont="1" applyFill="1" applyBorder="1" applyAlignment="1">
      <alignment horizontal="center" wrapText="1"/>
    </xf>
    <xf numFmtId="165" fontId="1" fillId="13" borderId="11" xfId="1" applyNumberFormat="1" applyFill="1" applyBorder="1" applyAlignment="1">
      <alignment horizontal="center"/>
    </xf>
    <xf numFmtId="12" fontId="2" fillId="14" borderId="11" xfId="1" applyNumberFormat="1" applyFont="1" applyFill="1" applyBorder="1" applyAlignment="1">
      <alignment horizontal="center" wrapText="1"/>
    </xf>
    <xf numFmtId="0" fontId="2" fillId="14" borderId="11" xfId="1" applyFont="1" applyFill="1" applyBorder="1" applyAlignment="1">
      <alignment horizontal="center" wrapText="1"/>
    </xf>
    <xf numFmtId="165" fontId="1" fillId="14" borderId="11" xfId="1" applyNumberFormat="1" applyFill="1" applyBorder="1" applyAlignment="1">
      <alignment horizontal="center"/>
    </xf>
    <xf numFmtId="12" fontId="2" fillId="15" borderId="11" xfId="1" applyNumberFormat="1" applyFont="1" applyFill="1" applyBorder="1" applyAlignment="1">
      <alignment horizontal="center" wrapText="1"/>
    </xf>
    <xf numFmtId="0" fontId="2" fillId="15" borderId="11" xfId="1" applyFont="1" applyFill="1" applyBorder="1" applyAlignment="1">
      <alignment horizontal="center" wrapText="1"/>
    </xf>
    <xf numFmtId="165" fontId="1" fillId="15" borderId="11" xfId="1" applyNumberFormat="1" applyFill="1" applyBorder="1" applyAlignment="1">
      <alignment horizontal="center"/>
    </xf>
    <xf numFmtId="12" fontId="2" fillId="16" borderId="11" xfId="1" applyNumberFormat="1" applyFont="1" applyFill="1" applyBorder="1" applyAlignment="1">
      <alignment horizontal="center" wrapText="1"/>
    </xf>
    <xf numFmtId="0" fontId="2" fillId="16" borderId="11" xfId="1" applyFont="1" applyFill="1" applyBorder="1" applyAlignment="1">
      <alignment horizontal="center" wrapText="1"/>
    </xf>
    <xf numFmtId="165" fontId="1" fillId="16" borderId="11" xfId="1" applyNumberFormat="1" applyFill="1" applyBorder="1" applyAlignment="1">
      <alignment horizontal="center"/>
    </xf>
    <xf numFmtId="12" fontId="2" fillId="17" borderId="11" xfId="1" applyNumberFormat="1" applyFont="1" applyFill="1" applyBorder="1" applyAlignment="1">
      <alignment horizontal="center" wrapText="1"/>
    </xf>
    <xf numFmtId="0" fontId="2" fillId="17" borderId="11" xfId="1" applyFont="1" applyFill="1" applyBorder="1" applyAlignment="1">
      <alignment horizontal="center" wrapText="1"/>
    </xf>
    <xf numFmtId="165" fontId="1" fillId="17" borderId="11" xfId="1" applyNumberFormat="1" applyFill="1" applyBorder="1" applyAlignment="1">
      <alignment horizontal="center"/>
    </xf>
    <xf numFmtId="12" fontId="2" fillId="18" borderId="11" xfId="1" applyNumberFormat="1" applyFont="1" applyFill="1" applyBorder="1" applyAlignment="1">
      <alignment horizontal="center" wrapText="1"/>
    </xf>
    <xf numFmtId="0" fontId="2" fillId="18" borderId="11" xfId="1" applyFont="1" applyFill="1" applyBorder="1" applyAlignment="1">
      <alignment horizontal="center" wrapText="1"/>
    </xf>
    <xf numFmtId="165" fontId="1" fillId="18" borderId="11" xfId="1" applyNumberFormat="1" applyFill="1" applyBorder="1" applyAlignment="1">
      <alignment horizontal="center"/>
    </xf>
    <xf numFmtId="12" fontId="2" fillId="19" borderId="11" xfId="1" applyNumberFormat="1" applyFont="1" applyFill="1" applyBorder="1" applyAlignment="1">
      <alignment horizontal="center" wrapText="1"/>
    </xf>
    <xf numFmtId="0" fontId="2" fillId="19" borderId="11" xfId="1" applyFont="1" applyFill="1" applyBorder="1" applyAlignment="1">
      <alignment horizontal="center" wrapText="1"/>
    </xf>
    <xf numFmtId="165" fontId="1" fillId="19" borderId="11" xfId="1" applyNumberFormat="1" applyFill="1" applyBorder="1" applyAlignment="1">
      <alignment horizontal="center"/>
    </xf>
    <xf numFmtId="12" fontId="2" fillId="20" borderId="11" xfId="1" applyNumberFormat="1" applyFont="1" applyFill="1" applyBorder="1" applyAlignment="1">
      <alignment horizontal="center" wrapText="1"/>
    </xf>
    <xf numFmtId="0" fontId="2" fillId="20" borderId="11" xfId="1" applyFont="1" applyFill="1" applyBorder="1" applyAlignment="1">
      <alignment horizontal="center" wrapText="1"/>
    </xf>
    <xf numFmtId="165" fontId="1" fillId="20" borderId="11" xfId="1" applyNumberFormat="1" applyFill="1" applyBorder="1" applyAlignment="1">
      <alignment horizontal="center"/>
    </xf>
    <xf numFmtId="12" fontId="2" fillId="21" borderId="11" xfId="1" applyNumberFormat="1" applyFont="1" applyFill="1" applyBorder="1" applyAlignment="1">
      <alignment horizontal="center" wrapText="1"/>
    </xf>
    <xf numFmtId="0" fontId="2" fillId="21" borderId="11" xfId="1" applyFont="1" applyFill="1" applyBorder="1" applyAlignment="1">
      <alignment horizontal="center" wrapText="1"/>
    </xf>
    <xf numFmtId="165" fontId="1" fillId="21" borderId="11" xfId="1" applyNumberFormat="1" applyFill="1"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right"/>
    </xf>
    <xf numFmtId="0" fontId="5" fillId="3" borderId="2"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4" fillId="0" borderId="0" xfId="1" applyFont="1" applyAlignment="1">
      <alignment horizontal="center"/>
    </xf>
    <xf numFmtId="12" fontId="5" fillId="3" borderId="1" xfId="1" applyNumberFormat="1" applyFont="1" applyFill="1" applyBorder="1" applyAlignment="1">
      <alignment horizontal="center" vertical="center" wrapText="1"/>
    </xf>
    <xf numFmtId="12" fontId="5" fillId="3" borderId="5" xfId="1" applyNumberFormat="1" applyFont="1" applyFill="1" applyBorder="1" applyAlignment="1">
      <alignment horizontal="center" vertical="center" wrapText="1"/>
    </xf>
    <xf numFmtId="0" fontId="5" fillId="3" borderId="3" xfId="1" applyFont="1" applyFill="1" applyBorder="1" applyAlignment="1">
      <alignment horizontal="center" vertical="center" wrapText="1"/>
    </xf>
  </cellXfs>
  <cellStyles count="2">
    <cellStyle name="Normal" xfId="0" builtinId="0"/>
    <cellStyle name="Normal 2" xfId="1" xr:uid="{CA76A522-F237-44FC-AA66-7441C2EF93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styles" Target="styles.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60960</xdr:colOff>
      <xdr:row>0</xdr:row>
      <xdr:rowOff>129540</xdr:rowOff>
    </xdr:from>
    <xdr:to>
      <xdr:col>7</xdr:col>
      <xdr:colOff>487805</xdr:colOff>
      <xdr:row>2</xdr:row>
      <xdr:rowOff>60987</xdr:rowOff>
    </xdr:to>
    <xdr:pic>
      <xdr:nvPicPr>
        <xdr:cNvPr id="2" name="Picture 1">
          <a:extLst>
            <a:ext uri="{FF2B5EF4-FFF2-40B4-BE49-F238E27FC236}">
              <a16:creationId xmlns:a16="http://schemas.microsoft.com/office/drawing/2014/main" id="{26B40797-5D53-44C9-939A-6B1EA79C29F4}"/>
            </a:ext>
          </a:extLst>
        </xdr:cNvPr>
        <xdr:cNvPicPr>
          <a:picLocks noChangeAspect="1"/>
        </xdr:cNvPicPr>
      </xdr:nvPicPr>
      <xdr:blipFill>
        <a:blip xmlns:r="http://schemas.openxmlformats.org/officeDocument/2006/relationships" r:embed="rId1"/>
        <a:stretch>
          <a:fillRect/>
        </a:stretch>
      </xdr:blipFill>
      <xdr:spPr>
        <a:xfrm>
          <a:off x="3863340" y="129540"/>
          <a:ext cx="1447925" cy="312447"/>
        </a:xfrm>
        <a:prstGeom prst="rect">
          <a:avLst/>
        </a:prstGeom>
        <a:solidFill>
          <a:srgbClr val="FFFFCC"/>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WINDOWS\TEMP\IPAA-REVAmodifi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Zone%20Select\Job%20Reports\Andi%20Schollmeyer%2041-5H%20liner%20calc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Zone%20Select\Job%20Reports\Completed\Documents%20and%20Settings\hallmz\My%20Documents\TALLEYS\JOBFOL~1\ANADARKO\My%20Documents\Work%20Stuff\Well%20Profile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hallmz\My%20Documents\TALLEYS\JOBFOL~1\ANADARKO\My%20Documents\Work%20Stuff\Well%20Profile1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blevinjk\My%20Documents\liner%20jobs\thru%20tbg\No%20LOGO%20TTINFORMS%20E-LI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Owner\Desktop\Payara%20#1-21H_plots_SouthLateral_711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Users\rigman4u2\Library\Mail%20Downloads\Sidneyserver\Users\Documents%20and%20Settings\Randy%20Jost\Local%20Settings\Temporary%20Internet%20Files\Content.IE5\WB5BMUFT\40010875%20MDU%2083\DD\40010875%20MDU%208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Documents\Mail\Attach\from%20think\Jobs%20compressed\2000110%20Talisman%20Irricana%204285\Well%20file\Mics\990629%20Rigel%20Irric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Calcs%20and%20Standards\Calculations%20and%20Design%20Criteria\HANGER%20LOAD%20CAPACIT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rigman4u2\Library\Mail%20Downloads\Sidneyserver\Users\Work%20Stuff\SlimPulse1031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To%20do%20checklist%20for%20projects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WINDOWS\TEMP\programs\cappin-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rigman4u2\Library\Mail%20Downloads\pflaffs1\DATA\Directional%20Drilling\Wallplots\W%20&amp;%20T%20Offshore\W%20&amp;%20T%20Day%20Rate%20Job%20Field%20Ticke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A\40004750\40004667edi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iner%20Detail\PXP\San%20Vacente%20S-5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blevinjk\My%20Documents\liner%20jobs\WINDOWS\TEMP\Liner%20Hanger%20workbook%20quote%20to%20closeout%2011-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Zone%20Select\ZoneSelect%20Drawing%20Program%20v1.9_2007.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Users\rigman4u2\Library\Mail%20Downloads\tulnas2\home$\gmcqueen\Desktop\Cougar%2026-35-163-97H%20Tall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A\Jensen%2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Documents%20and%20Settings\Rick\Local%20Settings\Temporary%20Internet%20Files\OLK11\Documents%20and%20Settings\moriwillr\My%20Documents\Will's%20Shit\Tema\Burgess%20#8/Well Files/Well Files/CAMELOT TURNEY #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ocuments%20and%20Settings\RRobertson\Local%20Settings\Temporary%20Internet%20Files\OLK19\WINDOWS\TEMP\ST14-16H.XLS" TargetMode="External"/></Relationships>
</file>

<file path=xl/externalLinks/_rels/externalLink29.xml.rels><?xml version="1.0" encoding="UTF-8" standalone="yes"?>
<Relationships xmlns="http://schemas.openxmlformats.org/package/2006/relationships"><Relationship Id="rId3" Type="http://schemas.openxmlformats.org/officeDocument/2006/relationships/externalLinkPath" Target="../../Rig-Coil%20sheets/Date%20tracking%20Gantt%20chart1.xlsx" TargetMode="External"/><Relationship Id="rId2" Type="http://schemas.openxmlformats.org/officeDocument/2006/relationships/externalLinkPath" Target="file:///D:\Rig-Coil%20sheets\Date%20tracking%20Gantt%20chart1.xlsx" TargetMode="External"/><Relationship Id="rId1" Type="http://schemas.openxmlformats.org/officeDocument/2006/relationships/externalLinkPath" Target="/Rig-Coil%20sheets/Date%20tracking%20Gantt%20char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WINDOWS\TEMP\Schlumberger%20Rosharon%20workbook.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ncana.sharepoint.com/teams/Chief_Operations_and_Engineering/Texas_Completions/FIELD%20Lib/Permian%20Field%20Library/Drillout%20documents/Rusty/Drillout/Windham%2014F%2027HC%20DO%20WKBK.JAS.V1.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Users\rigman4u2\Library\Mail%20Downloads\Sidneyserver\Users\ddtools\BARRETT%20RWF%2032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blevinjk\My%20Documents\liner%20jobs\1Rish\QA\BOT-QA\FORMS\1212-B.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ocuments%20and%20Settings\Rick\Local%20Settings\Temporary%20Internet%20Files\OLK11\Documents%20and%20Settings\moriwillr\My%20Documents\Will's%20Shit\Tema\Burgess%20#8/Well Files/Well Files/SWENCO B23 #1.xls" TargetMode="External"/></Relationships>
</file>

<file path=xl/externalLinks/_rels/externalLink34.xml.rels><?xml version="1.0" encoding="UTF-8" standalone="yes"?>
<Relationships xmlns="http://schemas.openxmlformats.org/package/2006/relationships"><Relationship Id="rId3" Type="http://schemas.openxmlformats.org/officeDocument/2006/relationships/externalLinkPath" Target="../../9e0f5903b3fb5134/Desktop/Tool%20Hand%20Info/BLANK%20TALLY.xls" TargetMode="External"/><Relationship Id="rId2" Type="http://schemas.openxmlformats.org/officeDocument/2006/relationships/externalLinkPath" Target="https://d.docs.live.net/9e0f5903b3fb5134/Desktop/Tool%20Hand%20Info/BLANK%20TALLY.xls" TargetMode="External"/><Relationship Id="rId1" Type="http://schemas.openxmlformats.org/officeDocument/2006/relationships/externalLinkPath" Target="/9e0f5903b3fb5134/Desktop/Tool%20Hand%20Info/BLANK%20TALL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craig\My%20Documents\Doug%20Hadlock\PackersPlus%20Energy%20Serices\Job\Exxon%20Mobil\Largarge\Exxon%20Mobil%20Hogs%20Back%2023X-6G\XOM1221%20HB%20T23x-6G%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rigman4u2\Library\Mail%20Downloads\hofs3\root$\My%20Documents\Wells%20by%20Rig\HP165\JenningsC21\JenningsC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levinjk\My%20Documents\liner%20jobs\Rishma\LOGS\drlo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levinjk\My%20Documents\liner%20jobs\Rishma\LOGS\BPR%20LOG\1212-B%20Liner%20Hanger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rigman4u2\Library\Mail%20Downloads\Sidneyserver\Users\Documents\Mail\Attach\from%20think\Jobs%20compressed\2000110%20Talisman%20Irricana%204285\Well%20file\Mics\990629%20Rigel%20Irrican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rigman4u2\Library\Mail%20Downloads\Pflaffs1\data\Forms\Toolru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rigman4u2\Library\Mail%20Downloads\Sidneyserver\Users\Documents%20and%20Settings\Administrator\Desktop\from%20think\Jobs%20compressed\2000110%20Talisman%20Irricana%204285\Well%20file\Mics\990629%20Rigel%20Irric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put"/>
      <sheetName val="Common Well Data"/>
      <sheetName val="CT-WS-WL Data"/>
      <sheetName val="Cap Job Data"/>
      <sheetName val="WP&amp;RP Worksheet"/>
      <sheetName val="Element Select"/>
      <sheetName val="element data"/>
      <sheetName val="elastomer data"/>
      <sheetName val="Cap Select"/>
      <sheetName val="cap element data"/>
      <sheetName val="Cap Pins"/>
      <sheetName val="Horcomp"/>
      <sheetName val="horcomp calc"/>
      <sheetName val="Tool Recommendation"/>
      <sheetName val="Quote"/>
      <sheetName val="FOE"/>
      <sheetName val="MW vs Depth"/>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row r="14">
          <cell r="A14" t="str">
            <v>10</v>
          </cell>
        </row>
      </sheetData>
      <sheetData sheetId="14"/>
      <sheetData sheetId="15"/>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INPUT"/>
      <sheetName val="JOB REPORT"/>
      <sheetName val="sales (2)"/>
      <sheetName val="RENTALS"/>
      <sheetName val="Linercalcs"/>
      <sheetName val="HANGER ASSY"/>
      <sheetName val="FLOATEQ"/>
      <sheetName val="X-Overs Bumper Sub"/>
      <sheetName val="SETTING TOOLSwell Job"/>
      <sheetName val="Job Log"/>
      <sheetName val="Zone select sleeves and swells"/>
      <sheetName val="Horizontal"/>
      <sheetName val="Calculation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ow r="53">
          <cell r="G53">
            <v>9764.1799999999985</v>
          </cell>
          <cell r="H53">
            <v>16.600832174434164</v>
          </cell>
          <cell r="I53">
            <v>200.48672047120166</v>
          </cell>
          <cell r="J53">
            <v>9</v>
          </cell>
        </row>
        <row r="54">
          <cell r="G54">
            <v>0</v>
          </cell>
          <cell r="H54">
            <v>16.600832174434164</v>
          </cell>
          <cell r="I54">
            <v>0</v>
          </cell>
        </row>
        <row r="55">
          <cell r="G55">
            <v>0</v>
          </cell>
          <cell r="H55">
            <v>0</v>
          </cell>
          <cell r="I55">
            <v>0</v>
          </cell>
        </row>
        <row r="56">
          <cell r="G56">
            <v>0</v>
          </cell>
          <cell r="H56">
            <v>0</v>
          </cell>
          <cell r="I56">
            <v>0</v>
          </cell>
        </row>
        <row r="57">
          <cell r="G57">
            <v>0</v>
          </cell>
          <cell r="H57">
            <v>0</v>
          </cell>
          <cell r="I57">
            <v>0</v>
          </cell>
        </row>
        <row r="58">
          <cell r="G58">
            <v>0</v>
          </cell>
          <cell r="H58">
            <v>0</v>
          </cell>
          <cell r="I58">
            <v>0</v>
          </cell>
        </row>
        <row r="59">
          <cell r="G59">
            <v>0</v>
          </cell>
          <cell r="H59">
            <v>0</v>
          </cell>
          <cell r="I59">
            <v>0</v>
          </cell>
        </row>
        <row r="60">
          <cell r="G60">
            <v>0</v>
          </cell>
          <cell r="H60">
            <v>0</v>
          </cell>
          <cell r="I60">
            <v>0</v>
          </cell>
        </row>
        <row r="61">
          <cell r="G61">
            <v>0</v>
          </cell>
          <cell r="H61">
            <v>0</v>
          </cell>
          <cell r="I61">
            <v>0</v>
          </cell>
        </row>
        <row r="65">
          <cell r="G65">
            <v>10360.820000000002</v>
          </cell>
          <cell r="H65">
            <v>12.56637061436</v>
          </cell>
          <cell r="I65">
            <v>161.03636856978775</v>
          </cell>
          <cell r="J65">
            <v>6</v>
          </cell>
        </row>
        <row r="66">
          <cell r="G66">
            <v>0</v>
          </cell>
          <cell r="H66">
            <v>0</v>
          </cell>
          <cell r="I66">
            <v>0</v>
          </cell>
        </row>
        <row r="67">
          <cell r="G67">
            <v>0</v>
          </cell>
          <cell r="H67">
            <v>0</v>
          </cell>
          <cell r="I67">
            <v>0</v>
          </cell>
        </row>
        <row r="68">
          <cell r="G68">
            <v>9764.1799999999985</v>
          </cell>
          <cell r="H68">
            <v>8.2447957600815975</v>
          </cell>
          <cell r="I68">
            <v>99.571638669973424</v>
          </cell>
        </row>
        <row r="69">
          <cell r="G69">
            <v>0</v>
          </cell>
          <cell r="H69">
            <v>5.1592561880151129</v>
          </cell>
          <cell r="I69">
            <v>0</v>
          </cell>
        </row>
        <row r="70">
          <cell r="G70">
            <v>0</v>
          </cell>
          <cell r="H70">
            <v>0</v>
          </cell>
          <cell r="I70">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l Profile14"/>
      <sheetName val="Well Profile14.xls"/>
    </sheetNames>
    <definedNames>
      <definedName name="Show_2"/>
    </defined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l Profile14"/>
      <sheetName val="Well Profile14.xls"/>
    </sheetNames>
    <definedNames>
      <definedName name="AutoCAD"/>
      <definedName name="Insert_New_Page"/>
      <definedName name="Show_1"/>
      <definedName name="Show_2"/>
    </defined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L Calc."/>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ll_Info"/>
      <sheetName val="MWD"/>
      <sheetName val="NorAm"/>
      <sheetName val="Prognosis"/>
      <sheetName val="Import"/>
      <sheetName val="TVD_VS"/>
      <sheetName val="TVD_MD"/>
      <sheetName val="Plat"/>
      <sheetName val="Gamma"/>
      <sheetName val="ROP"/>
      <sheetName val="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I_Report"/>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D R "/>
      <sheetName val="Sur print H"/>
      <sheetName val="Slides H"/>
      <sheetName val="BHA's "/>
      <sheetName val="Ship"/>
      <sheetName val="Inv"/>
      <sheetName val="475A2577"/>
      <sheetName val="BHA sum"/>
      <sheetName val="R &amp; I"/>
      <sheetName val="Act now"/>
      <sheetName val="Info"/>
      <sheetName val="47514030"/>
      <sheetName val="Work H"/>
      <sheetName val="Notes"/>
      <sheetName val="Sur print"/>
      <sheetName val="Slides (B)"/>
      <sheetName val="675A-2508"/>
      <sheetName val="Work"/>
      <sheetName val="EOWR"/>
      <sheetName val="WD"/>
      <sheetName val="Form"/>
      <sheetName val="Sheet2"/>
      <sheetName val="Sheet3"/>
      <sheetName val="M R"/>
      <sheetName val="Module1"/>
      <sheetName val="Module2"/>
      <sheetName val="Module3"/>
      <sheetName val="Module4"/>
      <sheetName val="Module5"/>
      <sheetName val="EDI_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8">
          <cell r="B38">
            <v>-38.97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 Input"/>
      <sheetName val="LH Output"/>
      <sheetName val="Hide me"/>
      <sheetName val="LH_Module"/>
      <sheetName val="Tieback Balance"/>
      <sheetName val="B and C"/>
      <sheetName val="BC_Module"/>
      <sheetName val="Lists"/>
    </sheetNames>
    <sheetDataSet>
      <sheetData sheetId="0">
        <row r="16">
          <cell r="D16">
            <v>234000</v>
          </cell>
        </row>
        <row r="24">
          <cell r="C24">
            <v>9.625</v>
          </cell>
          <cell r="D24">
            <v>8.6809999999999992</v>
          </cell>
          <cell r="F24">
            <v>12000000</v>
          </cell>
          <cell r="G24">
            <v>30000000</v>
          </cell>
          <cell r="H24">
            <v>0.28499999999999998</v>
          </cell>
        </row>
        <row r="25">
          <cell r="C25">
            <v>7.8440000000000003</v>
          </cell>
          <cell r="D25">
            <v>6.8129999999999997</v>
          </cell>
        </row>
        <row r="26">
          <cell r="C26">
            <v>8.702</v>
          </cell>
          <cell r="D26">
            <v>7.2119999999999997</v>
          </cell>
        </row>
        <row r="27">
          <cell r="C27">
            <v>6.7809999999999997</v>
          </cell>
          <cell r="D27">
            <v>4</v>
          </cell>
          <cell r="F27">
            <v>12000000</v>
          </cell>
          <cell r="G27">
            <v>30000000</v>
          </cell>
          <cell r="H27">
            <v>0.28499999999999998</v>
          </cell>
        </row>
        <row r="30">
          <cell r="E30">
            <v>4</v>
          </cell>
        </row>
        <row r="31">
          <cell r="E31">
            <v>1</v>
          </cell>
        </row>
        <row r="33">
          <cell r="E33">
            <v>0.06</v>
          </cell>
        </row>
        <row r="34">
          <cell r="E34">
            <v>2.8</v>
          </cell>
        </row>
        <row r="35">
          <cell r="E35">
            <v>1.5</v>
          </cell>
        </row>
        <row r="36">
          <cell r="E36">
            <v>0.97099999999999997</v>
          </cell>
        </row>
        <row r="37">
          <cell r="E37">
            <v>7.8440000000000003</v>
          </cell>
        </row>
        <row r="38">
          <cell r="E38">
            <v>2.4369999999999998</v>
          </cell>
        </row>
        <row r="40">
          <cell r="E40">
            <v>0.13</v>
          </cell>
        </row>
      </sheetData>
      <sheetData sheetId="1"/>
      <sheetData sheetId="2"/>
      <sheetData sheetId="3" refreshError="1"/>
      <sheetData sheetId="4"/>
      <sheetData sheetId="5"/>
      <sheetData sheetId="6" refreshError="1"/>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INFO"/>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2"/>
      <sheetName val="Project 3"/>
      <sheetName val="To do checklist for projects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ulations"/>
      <sheetName val="Shear Wire"/>
      <sheetName val="General Input"/>
      <sheetName val="Tool Recommendation"/>
    </sheetNames>
    <sheetDataSet>
      <sheetData sheetId="0" refreshError="1">
        <row r="5">
          <cell r="G5">
            <v>1</v>
          </cell>
        </row>
        <row r="11">
          <cell r="C11">
            <v>8.5</v>
          </cell>
        </row>
        <row r="15">
          <cell r="C15">
            <v>7</v>
          </cell>
        </row>
        <row r="17">
          <cell r="C17">
            <v>12000</v>
          </cell>
        </row>
        <row r="18">
          <cell r="C18">
            <v>12000</v>
          </cell>
        </row>
        <row r="22">
          <cell r="C22">
            <v>6500</v>
          </cell>
        </row>
        <row r="23">
          <cell r="C23">
            <v>10</v>
          </cell>
        </row>
        <row r="25">
          <cell r="C25">
            <v>6450</v>
          </cell>
        </row>
        <row r="32">
          <cell r="B32">
            <v>8000</v>
          </cell>
          <cell r="D32">
            <v>10</v>
          </cell>
          <cell r="E32">
            <v>3950</v>
          </cell>
          <cell r="G32">
            <v>10</v>
          </cell>
        </row>
        <row r="33">
          <cell r="B33">
            <v>3000</v>
          </cell>
          <cell r="C33">
            <v>8000</v>
          </cell>
          <cell r="D33">
            <v>13.2</v>
          </cell>
          <cell r="E33">
            <v>2000</v>
          </cell>
          <cell r="F33">
            <v>3950</v>
          </cell>
          <cell r="G33">
            <v>13.2</v>
          </cell>
        </row>
        <row r="34">
          <cell r="B34">
            <v>1000</v>
          </cell>
          <cell r="C34">
            <v>11000</v>
          </cell>
          <cell r="D34">
            <v>16</v>
          </cell>
          <cell r="E34">
            <v>500</v>
          </cell>
          <cell r="F34">
            <v>5950</v>
          </cell>
          <cell r="G34">
            <v>15.8</v>
          </cell>
        </row>
        <row r="35">
          <cell r="D35">
            <v>10</v>
          </cell>
          <cell r="G35">
            <v>10</v>
          </cell>
        </row>
      </sheetData>
      <sheetData sheetId="1"/>
      <sheetData sheetId="2"/>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List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Graphs"/>
      <sheetName val="Header Information"/>
      <sheetName val="DAILY"/>
      <sheetName val="PDM RUN"/>
      <sheetName val="BHA"/>
      <sheetName val="SLIDE"/>
      <sheetName val="SURVEY"/>
      <sheetName val="Lessons Learned"/>
      <sheetName val="Monthly Cost"/>
      <sheetName val="JST"/>
      <sheetName val="Tools"/>
      <sheetName val="Time Sheet"/>
      <sheetName val="Sheet2"/>
      <sheetName val="Bit Grade"/>
      <sheetName val="Sheet4"/>
      <sheetName val="Sheet1"/>
      <sheetName val="Performance Summary"/>
      <sheetName val="Safety Meetings"/>
      <sheetName val="RotorStator"/>
      <sheetName val="BP Pricing Guidelines"/>
      <sheetName val="Jonah-Overthrust Cost 8&quot; tools"/>
      <sheetName val="Jonah-Overthrust Cost 6.5 tools"/>
      <sheetName val="MWD &amp; LWD"/>
      <sheetName val="Directional"/>
      <sheetName val="CodeLists"/>
    </sheetNames>
    <sheetDataSet>
      <sheetData sheetId="0" refreshError="1"/>
      <sheetData sheetId="1" refreshError="1"/>
      <sheetData sheetId="2"/>
      <sheetData sheetId="3"/>
      <sheetData sheetId="4" refreshError="1"/>
      <sheetData sheetId="5"/>
      <sheetData sheetId="6" refreshError="1"/>
      <sheetData sheetId="7" refreshError="1">
        <row r="5">
          <cell r="D5" t="str">
            <v>BP Amoco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r Detail"/>
      <sheetName val="Tallies"/>
      <sheetName val="Notes"/>
    </sheetNames>
    <sheetDataSet>
      <sheetData sheetId="0"/>
      <sheetData sheetId="1" refreshError="1">
        <row r="1">
          <cell r="A1" t="str">
            <v>TUBING TALLY</v>
          </cell>
        </row>
        <row r="3">
          <cell r="A3" t="str">
            <v>Adj.  KB</v>
          </cell>
          <cell r="B3">
            <v>0</v>
          </cell>
          <cell r="D3" t="str">
            <v>Well#</v>
          </cell>
          <cell r="E3" t="str">
            <v>S-57</v>
          </cell>
          <cell r="F3" t="str">
            <v>Lease:</v>
          </cell>
          <cell r="G3" t="str">
            <v>San Vacente</v>
          </cell>
          <cell r="I3" t="str">
            <v>Field:</v>
          </cell>
          <cell r="J3" t="str">
            <v>PXP</v>
          </cell>
        </row>
        <row r="4">
          <cell r="A4" t="str">
            <v>BHA</v>
          </cell>
          <cell r="B4">
            <v>0</v>
          </cell>
          <cell r="I4" t="str">
            <v>Date:</v>
          </cell>
          <cell r="J4">
            <v>38476</v>
          </cell>
        </row>
        <row r="5">
          <cell r="A5" t="str">
            <v>Piece#</v>
          </cell>
          <cell r="C5" t="str">
            <v>Running Total</v>
          </cell>
          <cell r="D5" t="str">
            <v>Piece#</v>
          </cell>
          <cell r="F5" t="str">
            <v>Running Total</v>
          </cell>
          <cell r="G5" t="str">
            <v>Piece#</v>
          </cell>
          <cell r="I5" t="str">
            <v>Running Total</v>
          </cell>
          <cell r="J5" t="str">
            <v>Piece#</v>
          </cell>
          <cell r="L5" t="str">
            <v>Running Total</v>
          </cell>
        </row>
        <row r="6">
          <cell r="A6">
            <v>2</v>
          </cell>
          <cell r="B6">
            <v>61.95</v>
          </cell>
          <cell r="C6">
            <v>61.95</v>
          </cell>
          <cell r="D6">
            <v>82</v>
          </cell>
          <cell r="E6">
            <v>63.05</v>
          </cell>
          <cell r="F6">
            <v>2570.4300000000003</v>
          </cell>
          <cell r="G6">
            <v>162</v>
          </cell>
          <cell r="H6">
            <v>61.78</v>
          </cell>
          <cell r="I6">
            <v>5072.45</v>
          </cell>
          <cell r="J6">
            <v>242</v>
          </cell>
          <cell r="K6">
            <v>62.5</v>
          </cell>
          <cell r="L6">
            <v>7512.6900000000032</v>
          </cell>
        </row>
        <row r="7">
          <cell r="A7">
            <v>4</v>
          </cell>
          <cell r="B7">
            <v>61.8</v>
          </cell>
          <cell r="C7">
            <v>123.75</v>
          </cell>
          <cell r="D7">
            <v>84</v>
          </cell>
          <cell r="E7">
            <v>63.13</v>
          </cell>
          <cell r="F7">
            <v>2633.5600000000004</v>
          </cell>
          <cell r="G7">
            <v>164</v>
          </cell>
          <cell r="H7">
            <v>60.72</v>
          </cell>
          <cell r="I7">
            <v>5133.17</v>
          </cell>
          <cell r="J7">
            <v>244</v>
          </cell>
          <cell r="K7">
            <v>63.6</v>
          </cell>
          <cell r="L7">
            <v>7576.2900000000036</v>
          </cell>
        </row>
        <row r="8">
          <cell r="A8">
            <v>6</v>
          </cell>
          <cell r="B8">
            <v>62</v>
          </cell>
          <cell r="C8">
            <v>185.75</v>
          </cell>
          <cell r="D8">
            <v>86</v>
          </cell>
          <cell r="E8">
            <v>62.15</v>
          </cell>
          <cell r="F8">
            <v>2695.7100000000005</v>
          </cell>
          <cell r="G8">
            <v>166</v>
          </cell>
          <cell r="H8">
            <v>62.1</v>
          </cell>
          <cell r="I8">
            <v>5195.2700000000004</v>
          </cell>
          <cell r="J8">
            <v>246</v>
          </cell>
          <cell r="K8">
            <v>65.45</v>
          </cell>
          <cell r="L8">
            <v>7641.7400000000034</v>
          </cell>
        </row>
        <row r="9">
          <cell r="A9">
            <v>8</v>
          </cell>
          <cell r="B9">
            <v>61.82</v>
          </cell>
          <cell r="C9">
            <v>247.57</v>
          </cell>
          <cell r="D9">
            <v>88</v>
          </cell>
          <cell r="E9">
            <v>63</v>
          </cell>
          <cell r="F9">
            <v>2758.7100000000005</v>
          </cell>
          <cell r="G9">
            <v>168</v>
          </cell>
          <cell r="H9">
            <v>61.3</v>
          </cell>
          <cell r="I9">
            <v>5256.5700000000006</v>
          </cell>
          <cell r="J9">
            <v>248</v>
          </cell>
          <cell r="K9">
            <v>65.3</v>
          </cell>
          <cell r="L9">
            <v>7707.0400000000036</v>
          </cell>
        </row>
        <row r="10">
          <cell r="A10">
            <v>10</v>
          </cell>
          <cell r="B10">
            <v>62.2</v>
          </cell>
          <cell r="C10">
            <v>309.77</v>
          </cell>
          <cell r="D10">
            <v>90</v>
          </cell>
          <cell r="E10">
            <v>63.25</v>
          </cell>
          <cell r="F10">
            <v>2821.9600000000005</v>
          </cell>
          <cell r="G10">
            <v>170</v>
          </cell>
          <cell r="H10">
            <v>60.5</v>
          </cell>
          <cell r="I10">
            <v>5317.0700000000006</v>
          </cell>
          <cell r="J10">
            <v>250</v>
          </cell>
          <cell r="K10">
            <v>64</v>
          </cell>
          <cell r="L10">
            <v>7771.0400000000036</v>
          </cell>
        </row>
        <row r="11">
          <cell r="A11">
            <v>12</v>
          </cell>
          <cell r="B11">
            <v>62.9</v>
          </cell>
          <cell r="C11">
            <v>372.66999999999996</v>
          </cell>
          <cell r="D11">
            <v>92</v>
          </cell>
          <cell r="E11">
            <v>63.02</v>
          </cell>
          <cell r="F11">
            <v>2884.9800000000005</v>
          </cell>
          <cell r="G11">
            <v>172</v>
          </cell>
          <cell r="H11">
            <v>60.52</v>
          </cell>
          <cell r="I11">
            <v>5377.5900000000011</v>
          </cell>
          <cell r="J11">
            <v>251</v>
          </cell>
          <cell r="K11">
            <v>31.22</v>
          </cell>
          <cell r="L11">
            <v>7802.2600000000039</v>
          </cell>
        </row>
        <row r="12">
          <cell r="A12">
            <v>14</v>
          </cell>
          <cell r="B12">
            <v>62</v>
          </cell>
          <cell r="C12">
            <v>434.66999999999996</v>
          </cell>
          <cell r="D12">
            <v>94</v>
          </cell>
          <cell r="E12">
            <v>63.05</v>
          </cell>
          <cell r="F12">
            <v>2948.0300000000007</v>
          </cell>
          <cell r="G12">
            <v>174</v>
          </cell>
          <cell r="H12">
            <v>61.85</v>
          </cell>
          <cell r="I12">
            <v>5439.4400000000014</v>
          </cell>
          <cell r="J12">
            <v>252</v>
          </cell>
          <cell r="K12">
            <v>31.35</v>
          </cell>
          <cell r="L12">
            <v>7833.6100000000042</v>
          </cell>
        </row>
        <row r="13">
          <cell r="A13">
            <v>16</v>
          </cell>
          <cell r="B13">
            <v>62.05</v>
          </cell>
          <cell r="C13">
            <v>496.71999999999997</v>
          </cell>
          <cell r="D13">
            <v>96</v>
          </cell>
          <cell r="E13">
            <v>63.15</v>
          </cell>
          <cell r="F13">
            <v>3011.1800000000007</v>
          </cell>
          <cell r="G13">
            <v>176</v>
          </cell>
          <cell r="H13">
            <v>61</v>
          </cell>
          <cell r="I13">
            <v>5500.4400000000014</v>
          </cell>
          <cell r="J13">
            <v>253</v>
          </cell>
          <cell r="K13">
            <v>31.27</v>
          </cell>
          <cell r="L13">
            <v>7864.8800000000047</v>
          </cell>
        </row>
        <row r="14">
          <cell r="A14">
            <v>18</v>
          </cell>
          <cell r="B14">
            <v>62</v>
          </cell>
          <cell r="C14">
            <v>558.72</v>
          </cell>
          <cell r="D14">
            <v>98</v>
          </cell>
          <cell r="E14">
            <v>63.3</v>
          </cell>
          <cell r="F14">
            <v>3074.4800000000009</v>
          </cell>
          <cell r="G14">
            <v>178</v>
          </cell>
          <cell r="H14">
            <v>59.62</v>
          </cell>
          <cell r="I14">
            <v>5560.0600000000013</v>
          </cell>
          <cell r="J14">
            <v>254</v>
          </cell>
          <cell r="K14">
            <v>31.43</v>
          </cell>
          <cell r="L14">
            <v>7896.3100000000049</v>
          </cell>
        </row>
        <row r="15">
          <cell r="A15">
            <v>20</v>
          </cell>
          <cell r="B15">
            <v>62.3</v>
          </cell>
          <cell r="C15">
            <v>621.02</v>
          </cell>
          <cell r="D15">
            <v>100</v>
          </cell>
          <cell r="E15">
            <v>63.2</v>
          </cell>
          <cell r="F15">
            <v>3137.6800000000007</v>
          </cell>
          <cell r="G15">
            <v>180</v>
          </cell>
          <cell r="H15">
            <v>60.68</v>
          </cell>
          <cell r="I15">
            <v>5620.7400000000016</v>
          </cell>
          <cell r="J15">
            <v>255</v>
          </cell>
          <cell r="K15">
            <v>31.35</v>
          </cell>
          <cell r="L15">
            <v>7927.6600000000053</v>
          </cell>
        </row>
        <row r="16">
          <cell r="B16">
            <v>621.02</v>
          </cell>
          <cell r="E16">
            <v>630.30000000000007</v>
          </cell>
          <cell r="H16">
            <v>610.06999999999994</v>
          </cell>
          <cell r="K16">
            <v>477.47000000000008</v>
          </cell>
        </row>
        <row r="17">
          <cell r="A17">
            <v>22</v>
          </cell>
          <cell r="B17">
            <v>61.9</v>
          </cell>
          <cell r="C17">
            <v>682.92</v>
          </cell>
          <cell r="D17">
            <v>102</v>
          </cell>
          <cell r="E17">
            <v>63.18</v>
          </cell>
          <cell r="F17">
            <v>3200.8600000000006</v>
          </cell>
          <cell r="G17">
            <v>182</v>
          </cell>
          <cell r="H17">
            <v>58</v>
          </cell>
          <cell r="I17">
            <v>5678.7400000000016</v>
          </cell>
          <cell r="J17">
            <v>256</v>
          </cell>
          <cell r="K17">
            <v>31.46</v>
          </cell>
          <cell r="L17">
            <v>7959.1200000000053</v>
          </cell>
        </row>
        <row r="18">
          <cell r="A18">
            <v>24</v>
          </cell>
          <cell r="B18">
            <v>62.3</v>
          </cell>
          <cell r="C18">
            <v>745.21999999999991</v>
          </cell>
          <cell r="D18">
            <v>104</v>
          </cell>
          <cell r="E18">
            <v>63.33</v>
          </cell>
          <cell r="F18">
            <v>3264.1900000000005</v>
          </cell>
          <cell r="G18">
            <v>184</v>
          </cell>
          <cell r="H18">
            <v>56.1</v>
          </cell>
          <cell r="I18">
            <v>5734.840000000002</v>
          </cell>
          <cell r="J18">
            <v>257</v>
          </cell>
          <cell r="K18">
            <v>31.7</v>
          </cell>
          <cell r="L18">
            <v>7990.8200000000052</v>
          </cell>
        </row>
        <row r="19">
          <cell r="A19">
            <v>26</v>
          </cell>
          <cell r="B19">
            <v>62.5</v>
          </cell>
          <cell r="C19">
            <v>807.71999999999991</v>
          </cell>
          <cell r="D19">
            <v>106</v>
          </cell>
          <cell r="E19">
            <v>63.18</v>
          </cell>
          <cell r="F19">
            <v>3327.3700000000003</v>
          </cell>
          <cell r="G19">
            <v>186</v>
          </cell>
          <cell r="H19">
            <v>58.85</v>
          </cell>
          <cell r="I19">
            <v>5793.6900000000023</v>
          </cell>
          <cell r="J19">
            <v>258</v>
          </cell>
          <cell r="K19">
            <v>31.6</v>
          </cell>
          <cell r="L19">
            <v>8022.4200000000055</v>
          </cell>
        </row>
        <row r="20">
          <cell r="A20">
            <v>28</v>
          </cell>
          <cell r="B20">
            <v>62.23</v>
          </cell>
          <cell r="C20">
            <v>869.94999999999993</v>
          </cell>
          <cell r="D20">
            <v>108</v>
          </cell>
          <cell r="E20">
            <v>62.5</v>
          </cell>
          <cell r="F20">
            <v>3389.8700000000003</v>
          </cell>
          <cell r="G20">
            <v>188</v>
          </cell>
          <cell r="H20">
            <v>58</v>
          </cell>
          <cell r="I20">
            <v>5851.6900000000023</v>
          </cell>
          <cell r="J20">
            <v>259</v>
          </cell>
          <cell r="K20">
            <v>31.72</v>
          </cell>
          <cell r="L20">
            <v>8054.1400000000058</v>
          </cell>
        </row>
        <row r="21">
          <cell r="A21">
            <v>30</v>
          </cell>
          <cell r="B21">
            <v>63</v>
          </cell>
          <cell r="C21">
            <v>932.94999999999993</v>
          </cell>
          <cell r="D21">
            <v>110</v>
          </cell>
          <cell r="E21">
            <v>62.7</v>
          </cell>
          <cell r="F21">
            <v>3452.57</v>
          </cell>
          <cell r="G21">
            <v>190</v>
          </cell>
          <cell r="H21">
            <v>58</v>
          </cell>
          <cell r="I21">
            <v>5909.6900000000023</v>
          </cell>
          <cell r="J21">
            <v>260</v>
          </cell>
          <cell r="K21">
            <v>31.6</v>
          </cell>
          <cell r="L21">
            <v>8085.7400000000061</v>
          </cell>
        </row>
        <row r="22">
          <cell r="A22">
            <v>32</v>
          </cell>
          <cell r="B22">
            <v>63.1</v>
          </cell>
          <cell r="C22">
            <v>996.05</v>
          </cell>
          <cell r="D22">
            <v>112</v>
          </cell>
          <cell r="E22">
            <v>61.63</v>
          </cell>
          <cell r="F22">
            <v>3514.2000000000003</v>
          </cell>
          <cell r="G22">
            <v>192</v>
          </cell>
          <cell r="H22">
            <v>57.8</v>
          </cell>
          <cell r="I22">
            <v>5967.4900000000025</v>
          </cell>
          <cell r="J22">
            <v>261</v>
          </cell>
          <cell r="K22">
            <v>31.65</v>
          </cell>
          <cell r="L22">
            <v>8117.3900000000058</v>
          </cell>
        </row>
        <row r="23">
          <cell r="A23">
            <v>34</v>
          </cell>
          <cell r="B23">
            <v>62.6</v>
          </cell>
          <cell r="C23">
            <v>1058.6499999999999</v>
          </cell>
          <cell r="D23">
            <v>114</v>
          </cell>
          <cell r="E23">
            <v>61.85</v>
          </cell>
          <cell r="F23">
            <v>3576.05</v>
          </cell>
          <cell r="G23">
            <v>194</v>
          </cell>
          <cell r="H23">
            <v>57.55</v>
          </cell>
          <cell r="I23">
            <v>6025.0400000000027</v>
          </cell>
          <cell r="J23">
            <v>262</v>
          </cell>
          <cell r="K23">
            <v>31.48</v>
          </cell>
          <cell r="L23">
            <v>8148.8700000000053</v>
          </cell>
        </row>
        <row r="24">
          <cell r="A24">
            <v>36</v>
          </cell>
          <cell r="B24">
            <v>62.65</v>
          </cell>
          <cell r="C24">
            <v>1121.3</v>
          </cell>
          <cell r="D24">
            <v>116</v>
          </cell>
          <cell r="E24">
            <v>61.76</v>
          </cell>
          <cell r="F24">
            <v>3637.8100000000004</v>
          </cell>
          <cell r="G24">
            <v>196</v>
          </cell>
          <cell r="H24">
            <v>57.57</v>
          </cell>
          <cell r="I24">
            <v>6082.6100000000024</v>
          </cell>
          <cell r="J24">
            <v>263</v>
          </cell>
          <cell r="K24">
            <v>31.7</v>
          </cell>
          <cell r="L24">
            <v>8180.5700000000052</v>
          </cell>
        </row>
        <row r="25">
          <cell r="A25">
            <v>38</v>
          </cell>
          <cell r="B25">
            <v>62.38</v>
          </cell>
          <cell r="C25">
            <v>1183.68</v>
          </cell>
          <cell r="D25">
            <v>118</v>
          </cell>
          <cell r="E25">
            <v>62.65</v>
          </cell>
          <cell r="F25">
            <v>3700.4600000000005</v>
          </cell>
          <cell r="G25">
            <v>198</v>
          </cell>
          <cell r="H25">
            <v>60.47</v>
          </cell>
          <cell r="I25">
            <v>6143.0800000000027</v>
          </cell>
          <cell r="J25">
            <v>264</v>
          </cell>
          <cell r="K25">
            <v>31.57</v>
          </cell>
          <cell r="L25">
            <v>8212.1400000000049</v>
          </cell>
        </row>
        <row r="26">
          <cell r="A26">
            <v>40</v>
          </cell>
          <cell r="B26">
            <v>63.1</v>
          </cell>
          <cell r="C26">
            <v>1246.78</v>
          </cell>
          <cell r="D26">
            <v>120</v>
          </cell>
          <cell r="E26">
            <v>62.35</v>
          </cell>
          <cell r="F26">
            <v>3762.8100000000004</v>
          </cell>
          <cell r="G26">
            <v>200</v>
          </cell>
          <cell r="H26">
            <v>60</v>
          </cell>
          <cell r="I26">
            <v>6203.0800000000027</v>
          </cell>
          <cell r="J26">
            <v>265</v>
          </cell>
          <cell r="K26">
            <v>31.65</v>
          </cell>
          <cell r="L26">
            <v>8243.7900000000045</v>
          </cell>
        </row>
        <row r="27">
          <cell r="B27">
            <v>625.76</v>
          </cell>
          <cell r="E27">
            <v>625.13</v>
          </cell>
          <cell r="H27">
            <v>582.34</v>
          </cell>
          <cell r="K27">
            <v>316.12999999999994</v>
          </cell>
        </row>
        <row r="28">
          <cell r="A28">
            <v>42</v>
          </cell>
          <cell r="B28">
            <v>61.85</v>
          </cell>
          <cell r="C28">
            <v>1308.6299999999999</v>
          </cell>
          <cell r="D28">
            <v>122</v>
          </cell>
          <cell r="E28">
            <v>61.82</v>
          </cell>
          <cell r="F28">
            <v>3824.6300000000006</v>
          </cell>
          <cell r="G28">
            <v>202</v>
          </cell>
          <cell r="H28">
            <v>55.85</v>
          </cell>
          <cell r="I28">
            <v>6258.930000000003</v>
          </cell>
          <cell r="J28">
            <v>266</v>
          </cell>
          <cell r="K28">
            <v>31.6</v>
          </cell>
          <cell r="L28">
            <v>8275.3900000000049</v>
          </cell>
        </row>
        <row r="29">
          <cell r="A29">
            <v>44</v>
          </cell>
          <cell r="B29">
            <v>64</v>
          </cell>
          <cell r="C29">
            <v>1372.6299999999999</v>
          </cell>
          <cell r="D29">
            <v>124</v>
          </cell>
          <cell r="E29">
            <v>62.7</v>
          </cell>
          <cell r="F29">
            <v>3887.3300000000004</v>
          </cell>
          <cell r="G29">
            <v>204</v>
          </cell>
          <cell r="H29">
            <v>60.8</v>
          </cell>
          <cell r="I29">
            <v>6319.7300000000032</v>
          </cell>
          <cell r="J29">
            <v>267</v>
          </cell>
          <cell r="K29">
            <v>31.24</v>
          </cell>
          <cell r="L29">
            <v>8306.6300000000047</v>
          </cell>
        </row>
        <row r="30">
          <cell r="A30">
            <v>46</v>
          </cell>
          <cell r="B30">
            <v>62.92</v>
          </cell>
          <cell r="C30">
            <v>1435.55</v>
          </cell>
          <cell r="D30">
            <v>126</v>
          </cell>
          <cell r="E30">
            <v>64.040000000000006</v>
          </cell>
          <cell r="F30">
            <v>3951.3700000000003</v>
          </cell>
          <cell r="G30" t="str">
            <v>20-6</v>
          </cell>
          <cell r="H30">
            <v>60.55</v>
          </cell>
          <cell r="I30">
            <v>6380.2800000000034</v>
          </cell>
          <cell r="J30">
            <v>268</v>
          </cell>
          <cell r="K30">
            <v>31.3</v>
          </cell>
          <cell r="L30">
            <v>8337.9300000000039</v>
          </cell>
        </row>
        <row r="31">
          <cell r="A31">
            <v>48</v>
          </cell>
          <cell r="B31">
            <v>63</v>
          </cell>
          <cell r="C31">
            <v>1498.55</v>
          </cell>
          <cell r="D31">
            <v>128</v>
          </cell>
          <cell r="E31">
            <v>61.73</v>
          </cell>
          <cell r="F31">
            <v>4013.1000000000004</v>
          </cell>
          <cell r="G31">
            <v>208</v>
          </cell>
          <cell r="H31">
            <v>62.62</v>
          </cell>
          <cell r="I31">
            <v>6442.9000000000033</v>
          </cell>
          <cell r="J31">
            <v>269</v>
          </cell>
          <cell r="K31">
            <v>32.65</v>
          </cell>
          <cell r="L31">
            <v>8370.5800000000036</v>
          </cell>
        </row>
        <row r="32">
          <cell r="A32">
            <v>50</v>
          </cell>
          <cell r="B32">
            <v>63</v>
          </cell>
          <cell r="C32">
            <v>1561.55</v>
          </cell>
          <cell r="D32">
            <v>130</v>
          </cell>
          <cell r="E32">
            <v>62.87</v>
          </cell>
          <cell r="F32">
            <v>4075.9700000000003</v>
          </cell>
          <cell r="G32">
            <v>210</v>
          </cell>
          <cell r="H32">
            <v>62.85</v>
          </cell>
          <cell r="I32">
            <v>6505.7500000000036</v>
          </cell>
          <cell r="J32">
            <v>270</v>
          </cell>
          <cell r="K32">
            <v>32.57</v>
          </cell>
          <cell r="L32">
            <v>8403.1500000000033</v>
          </cell>
        </row>
        <row r="33">
          <cell r="A33">
            <v>52</v>
          </cell>
          <cell r="B33">
            <v>62.62</v>
          </cell>
          <cell r="C33">
            <v>1624.1699999999998</v>
          </cell>
          <cell r="D33">
            <v>132</v>
          </cell>
          <cell r="E33">
            <v>63.23</v>
          </cell>
          <cell r="F33">
            <v>4139.2</v>
          </cell>
          <cell r="G33">
            <v>212</v>
          </cell>
          <cell r="H33">
            <v>63.24</v>
          </cell>
          <cell r="I33">
            <v>6568.9900000000034</v>
          </cell>
          <cell r="J33">
            <v>271</v>
          </cell>
          <cell r="K33">
            <v>32.700000000000003</v>
          </cell>
          <cell r="L33">
            <v>8435.850000000004</v>
          </cell>
        </row>
        <row r="34">
          <cell r="A34">
            <v>54</v>
          </cell>
          <cell r="B34">
            <v>64.05</v>
          </cell>
          <cell r="C34">
            <v>1688.2199999999998</v>
          </cell>
          <cell r="D34">
            <v>134</v>
          </cell>
          <cell r="E34">
            <v>63.2</v>
          </cell>
          <cell r="F34">
            <v>4202.3999999999996</v>
          </cell>
          <cell r="G34">
            <v>214</v>
          </cell>
          <cell r="H34">
            <v>62.85</v>
          </cell>
          <cell r="I34">
            <v>6631.8400000000038</v>
          </cell>
          <cell r="J34">
            <v>272</v>
          </cell>
          <cell r="K34">
            <v>32.61</v>
          </cell>
          <cell r="L34">
            <v>8468.4600000000046</v>
          </cell>
        </row>
        <row r="35">
          <cell r="A35">
            <v>56</v>
          </cell>
          <cell r="B35">
            <v>63</v>
          </cell>
          <cell r="C35">
            <v>1751.2199999999998</v>
          </cell>
          <cell r="D35">
            <v>136</v>
          </cell>
          <cell r="E35">
            <v>62.8</v>
          </cell>
          <cell r="F35">
            <v>4265.2</v>
          </cell>
          <cell r="G35">
            <v>216</v>
          </cell>
          <cell r="H35">
            <v>63.15</v>
          </cell>
          <cell r="I35">
            <v>6694.9900000000034</v>
          </cell>
          <cell r="J35">
            <v>273</v>
          </cell>
          <cell r="K35">
            <v>32.659999999999997</v>
          </cell>
          <cell r="L35">
            <v>8501.1200000000044</v>
          </cell>
        </row>
        <row r="36">
          <cell r="A36">
            <v>58</v>
          </cell>
          <cell r="B36">
            <v>62.97</v>
          </cell>
          <cell r="C36">
            <v>1814.1899999999998</v>
          </cell>
          <cell r="D36">
            <v>138</v>
          </cell>
          <cell r="E36">
            <v>62.59</v>
          </cell>
          <cell r="F36">
            <v>4327.79</v>
          </cell>
          <cell r="G36">
            <v>218</v>
          </cell>
          <cell r="H36">
            <v>62.9</v>
          </cell>
          <cell r="I36">
            <v>6757.8900000000031</v>
          </cell>
          <cell r="J36">
            <v>274</v>
          </cell>
          <cell r="K36">
            <v>32.700000000000003</v>
          </cell>
          <cell r="L36">
            <v>8533.8200000000052</v>
          </cell>
        </row>
        <row r="37">
          <cell r="A37">
            <v>60</v>
          </cell>
          <cell r="B37">
            <v>62.75</v>
          </cell>
          <cell r="C37">
            <v>1876.9399999999998</v>
          </cell>
          <cell r="D37">
            <v>140</v>
          </cell>
          <cell r="E37">
            <v>63.4</v>
          </cell>
          <cell r="F37">
            <v>4391.1899999999996</v>
          </cell>
          <cell r="G37">
            <v>220</v>
          </cell>
          <cell r="H37">
            <v>63.1</v>
          </cell>
          <cell r="I37">
            <v>6820.9900000000034</v>
          </cell>
          <cell r="J37">
            <v>275</v>
          </cell>
          <cell r="K37">
            <v>29.51</v>
          </cell>
          <cell r="L37">
            <v>8563.3300000000054</v>
          </cell>
        </row>
        <row r="38">
          <cell r="B38">
            <v>630.16</v>
          </cell>
          <cell r="E38">
            <v>628.38</v>
          </cell>
          <cell r="H38">
            <v>617.91000000000008</v>
          </cell>
          <cell r="K38">
            <v>319.54000000000002</v>
          </cell>
        </row>
        <row r="39">
          <cell r="A39">
            <v>62</v>
          </cell>
          <cell r="B39">
            <v>64.25</v>
          </cell>
          <cell r="C39">
            <v>1941.1899999999998</v>
          </cell>
          <cell r="D39">
            <v>142</v>
          </cell>
          <cell r="E39">
            <v>62.85</v>
          </cell>
          <cell r="F39">
            <v>4454.04</v>
          </cell>
          <cell r="G39">
            <v>222</v>
          </cell>
          <cell r="H39">
            <v>62.8</v>
          </cell>
          <cell r="I39">
            <v>6883.7900000000036</v>
          </cell>
          <cell r="J39">
            <v>276</v>
          </cell>
          <cell r="K39">
            <v>31.5</v>
          </cell>
          <cell r="L39">
            <v>8594.8300000000054</v>
          </cell>
        </row>
        <row r="40">
          <cell r="A40">
            <v>64</v>
          </cell>
          <cell r="B40">
            <v>63.08</v>
          </cell>
          <cell r="C40">
            <v>2004.2699999999998</v>
          </cell>
          <cell r="D40">
            <v>144</v>
          </cell>
          <cell r="E40">
            <v>63</v>
          </cell>
          <cell r="F40">
            <v>4517.04</v>
          </cell>
          <cell r="G40">
            <v>224</v>
          </cell>
          <cell r="H40">
            <v>63.35</v>
          </cell>
          <cell r="I40">
            <v>6947.140000000004</v>
          </cell>
          <cell r="J40">
            <v>277</v>
          </cell>
          <cell r="K40">
            <v>31.6</v>
          </cell>
          <cell r="L40">
            <v>8626.4300000000057</v>
          </cell>
        </row>
        <row r="41">
          <cell r="A41">
            <v>66</v>
          </cell>
          <cell r="B41">
            <v>63.03</v>
          </cell>
          <cell r="C41">
            <v>2067.2999999999997</v>
          </cell>
          <cell r="D41">
            <v>146</v>
          </cell>
          <cell r="E41">
            <v>62.9</v>
          </cell>
          <cell r="F41">
            <v>4579.9399999999996</v>
          </cell>
          <cell r="G41">
            <v>226</v>
          </cell>
          <cell r="H41">
            <v>62.65</v>
          </cell>
          <cell r="I41">
            <v>7009.7900000000036</v>
          </cell>
          <cell r="J41">
            <v>278</v>
          </cell>
          <cell r="K41">
            <v>31.57</v>
          </cell>
          <cell r="L41">
            <v>8658.0000000000055</v>
          </cell>
        </row>
        <row r="42">
          <cell r="A42">
            <v>68</v>
          </cell>
          <cell r="B42">
            <v>62.93</v>
          </cell>
          <cell r="C42">
            <v>2130.2299999999996</v>
          </cell>
          <cell r="D42">
            <v>148</v>
          </cell>
          <cell r="E42">
            <v>62.43</v>
          </cell>
          <cell r="F42">
            <v>4642.37</v>
          </cell>
          <cell r="G42">
            <v>228</v>
          </cell>
          <cell r="H42">
            <v>63</v>
          </cell>
          <cell r="I42">
            <v>7072.7900000000036</v>
          </cell>
          <cell r="J42">
            <v>279</v>
          </cell>
          <cell r="K42">
            <v>31.48</v>
          </cell>
          <cell r="L42">
            <v>8689.480000000005</v>
          </cell>
        </row>
        <row r="43">
          <cell r="A43">
            <v>70</v>
          </cell>
          <cell r="B43">
            <v>62.45</v>
          </cell>
          <cell r="C43">
            <v>2192.6799999999994</v>
          </cell>
          <cell r="D43">
            <v>150</v>
          </cell>
          <cell r="E43">
            <v>62.7</v>
          </cell>
          <cell r="F43">
            <v>4705.07</v>
          </cell>
          <cell r="G43">
            <v>230</v>
          </cell>
          <cell r="H43">
            <v>63.22</v>
          </cell>
          <cell r="I43">
            <v>7136.0100000000039</v>
          </cell>
          <cell r="J43">
            <v>280</v>
          </cell>
          <cell r="K43">
            <v>31.6</v>
          </cell>
          <cell r="L43">
            <v>8721.0800000000054</v>
          </cell>
        </row>
        <row r="44">
          <cell r="A44">
            <v>72</v>
          </cell>
          <cell r="B44">
            <v>62.53</v>
          </cell>
          <cell r="C44">
            <v>2255.2099999999996</v>
          </cell>
          <cell r="D44">
            <v>152</v>
          </cell>
          <cell r="E44">
            <v>63.2</v>
          </cell>
          <cell r="F44">
            <v>4768.2699999999995</v>
          </cell>
          <cell r="G44">
            <v>232</v>
          </cell>
          <cell r="H44">
            <v>63.33</v>
          </cell>
          <cell r="I44">
            <v>7199.3400000000038</v>
          </cell>
          <cell r="J44">
            <v>281</v>
          </cell>
          <cell r="K44">
            <v>31.55</v>
          </cell>
          <cell r="L44">
            <v>8752.6300000000047</v>
          </cell>
        </row>
        <row r="45">
          <cell r="A45">
            <v>74</v>
          </cell>
          <cell r="B45">
            <v>63.05</v>
          </cell>
          <cell r="C45">
            <v>2318.2599999999998</v>
          </cell>
          <cell r="D45">
            <v>154</v>
          </cell>
          <cell r="E45">
            <v>60.2</v>
          </cell>
          <cell r="F45">
            <v>4828.4699999999993</v>
          </cell>
          <cell r="G45">
            <v>234</v>
          </cell>
          <cell r="H45">
            <v>62.5</v>
          </cell>
          <cell r="I45">
            <v>7261.8400000000038</v>
          </cell>
          <cell r="J45">
            <v>282</v>
          </cell>
          <cell r="K45">
            <v>31.6</v>
          </cell>
          <cell r="L45">
            <v>8784.230000000005</v>
          </cell>
        </row>
        <row r="46">
          <cell r="A46">
            <v>76</v>
          </cell>
          <cell r="B46">
            <v>62.92</v>
          </cell>
          <cell r="C46">
            <v>2381.1799999999998</v>
          </cell>
          <cell r="D46">
            <v>156</v>
          </cell>
          <cell r="E46">
            <v>63.3</v>
          </cell>
          <cell r="F46">
            <v>4891.7699999999995</v>
          </cell>
          <cell r="G46">
            <v>236</v>
          </cell>
          <cell r="H46">
            <v>62.65</v>
          </cell>
          <cell r="I46">
            <v>7324.4900000000034</v>
          </cell>
          <cell r="J46">
            <v>283</v>
          </cell>
          <cell r="K46">
            <v>33.71</v>
          </cell>
          <cell r="L46">
            <v>8817.9400000000041</v>
          </cell>
        </row>
        <row r="47">
          <cell r="A47">
            <v>78</v>
          </cell>
          <cell r="B47">
            <v>63.05</v>
          </cell>
          <cell r="C47">
            <v>2444.23</v>
          </cell>
          <cell r="D47">
            <v>158</v>
          </cell>
          <cell r="E47">
            <v>59.3</v>
          </cell>
          <cell r="F47">
            <v>4951.07</v>
          </cell>
          <cell r="G47">
            <v>238</v>
          </cell>
          <cell r="H47">
            <v>63.9</v>
          </cell>
          <cell r="I47">
            <v>7388.3900000000031</v>
          </cell>
          <cell r="J47">
            <v>284</v>
          </cell>
          <cell r="K47">
            <v>31.52</v>
          </cell>
          <cell r="L47">
            <v>8849.4600000000046</v>
          </cell>
        </row>
        <row r="48">
          <cell r="A48">
            <v>80</v>
          </cell>
          <cell r="B48">
            <v>63.15</v>
          </cell>
          <cell r="C48">
            <v>2507.38</v>
          </cell>
          <cell r="D48">
            <v>160</v>
          </cell>
          <cell r="E48">
            <v>59.6</v>
          </cell>
          <cell r="F48">
            <v>5010.67</v>
          </cell>
          <cell r="G48">
            <v>240</v>
          </cell>
          <cell r="H48">
            <v>61.8</v>
          </cell>
          <cell r="I48">
            <v>7450.1900000000032</v>
          </cell>
          <cell r="J48">
            <v>285</v>
          </cell>
          <cell r="K48">
            <v>31.45</v>
          </cell>
          <cell r="L48">
            <v>8880.9100000000053</v>
          </cell>
        </row>
        <row r="49">
          <cell r="B49">
            <v>630.43999999999994</v>
          </cell>
          <cell r="E49">
            <v>619.48</v>
          </cell>
          <cell r="H49">
            <v>629.19999999999993</v>
          </cell>
          <cell r="K49">
            <v>317.58</v>
          </cell>
        </row>
        <row r="50">
          <cell r="B50">
            <v>2507.38</v>
          </cell>
          <cell r="E50">
            <v>5010.67</v>
          </cell>
          <cell r="H50">
            <v>7450.1900000000005</v>
          </cell>
          <cell r="K50">
            <v>8880.91</v>
          </cell>
        </row>
        <row r="51">
          <cell r="A51" t="str">
            <v>TUBING TALLY</v>
          </cell>
        </row>
        <row r="52">
          <cell r="A52">
            <v>0</v>
          </cell>
        </row>
        <row r="53">
          <cell r="A53" t="str">
            <v>Adj.  KB</v>
          </cell>
          <cell r="B53">
            <v>0</v>
          </cell>
          <cell r="D53" t="str">
            <v>Well#</v>
          </cell>
          <cell r="E53" t="str">
            <v>S-57</v>
          </cell>
          <cell r="F53" t="str">
            <v>Lease:</v>
          </cell>
          <cell r="G53" t="str">
            <v>San Vacente</v>
          </cell>
          <cell r="I53" t="str">
            <v>Field:</v>
          </cell>
          <cell r="J53" t="str">
            <v>PXP</v>
          </cell>
        </row>
        <row r="54">
          <cell r="A54" t="str">
            <v>BHA</v>
          </cell>
          <cell r="B54">
            <v>0</v>
          </cell>
          <cell r="I54" t="str">
            <v>Date:</v>
          </cell>
          <cell r="J54">
            <v>38476</v>
          </cell>
        </row>
        <row r="55">
          <cell r="A55" t="str">
            <v>Piece#</v>
          </cell>
          <cell r="C55" t="str">
            <v>Running Total</v>
          </cell>
          <cell r="D55" t="str">
            <v>Piece#</v>
          </cell>
          <cell r="F55" t="str">
            <v>Running Total</v>
          </cell>
          <cell r="G55" t="str">
            <v>Piece#</v>
          </cell>
          <cell r="I55" t="str">
            <v>Running Total</v>
          </cell>
          <cell r="J55" t="str">
            <v>Piece#</v>
          </cell>
          <cell r="L55" t="str">
            <v>Running Total</v>
          </cell>
        </row>
        <row r="56">
          <cell r="A56">
            <v>286</v>
          </cell>
          <cell r="B56">
            <v>31.65</v>
          </cell>
          <cell r="C56">
            <v>8912.5600000000049</v>
          </cell>
          <cell r="D56">
            <v>201</v>
          </cell>
          <cell r="F56">
            <v>0</v>
          </cell>
          <cell r="G56">
            <v>241</v>
          </cell>
          <cell r="I56">
            <v>0</v>
          </cell>
          <cell r="J56">
            <v>281</v>
          </cell>
          <cell r="L56">
            <v>0</v>
          </cell>
        </row>
        <row r="57">
          <cell r="A57">
            <v>287</v>
          </cell>
          <cell r="B57">
            <v>33.78</v>
          </cell>
          <cell r="C57">
            <v>8946.3400000000056</v>
          </cell>
          <cell r="D57">
            <v>202</v>
          </cell>
          <cell r="F57">
            <v>0</v>
          </cell>
          <cell r="G57">
            <v>242</v>
          </cell>
          <cell r="I57">
            <v>0</v>
          </cell>
          <cell r="J57">
            <v>282</v>
          </cell>
          <cell r="L57">
            <v>0</v>
          </cell>
        </row>
        <row r="58">
          <cell r="A58">
            <v>288</v>
          </cell>
          <cell r="B58">
            <v>31.5</v>
          </cell>
          <cell r="C58">
            <v>8977.8400000000056</v>
          </cell>
          <cell r="D58">
            <v>203</v>
          </cell>
          <cell r="F58">
            <v>0</v>
          </cell>
          <cell r="G58">
            <v>243</v>
          </cell>
          <cell r="I58">
            <v>0</v>
          </cell>
          <cell r="J58">
            <v>283</v>
          </cell>
          <cell r="L58">
            <v>0</v>
          </cell>
        </row>
        <row r="59">
          <cell r="D59">
            <v>204</v>
          </cell>
          <cell r="F59">
            <v>0</v>
          </cell>
          <cell r="G59">
            <v>244</v>
          </cell>
          <cell r="I59">
            <v>0</v>
          </cell>
          <cell r="J59">
            <v>284</v>
          </cell>
          <cell r="L59">
            <v>0</v>
          </cell>
        </row>
        <row r="60">
          <cell r="C60">
            <v>0</v>
          </cell>
          <cell r="D60">
            <v>205</v>
          </cell>
          <cell r="F60">
            <v>0</v>
          </cell>
          <cell r="G60">
            <v>245</v>
          </cell>
          <cell r="I60">
            <v>0</v>
          </cell>
          <cell r="J60">
            <v>285</v>
          </cell>
          <cell r="L60">
            <v>0</v>
          </cell>
        </row>
        <row r="61">
          <cell r="C61">
            <v>0</v>
          </cell>
          <cell r="D61">
            <v>206</v>
          </cell>
          <cell r="F61">
            <v>0</v>
          </cell>
          <cell r="G61">
            <v>246</v>
          </cell>
          <cell r="I61">
            <v>0</v>
          </cell>
          <cell r="J61">
            <v>286</v>
          </cell>
          <cell r="L61">
            <v>0</v>
          </cell>
        </row>
        <row r="62">
          <cell r="C62">
            <v>0</v>
          </cell>
          <cell r="D62">
            <v>207</v>
          </cell>
          <cell r="F62">
            <v>0</v>
          </cell>
          <cell r="G62">
            <v>247</v>
          </cell>
          <cell r="I62">
            <v>0</v>
          </cell>
          <cell r="J62">
            <v>287</v>
          </cell>
          <cell r="L62">
            <v>0</v>
          </cell>
        </row>
        <row r="63">
          <cell r="C63">
            <v>0</v>
          </cell>
          <cell r="D63">
            <v>208</v>
          </cell>
          <cell r="F63">
            <v>0</v>
          </cell>
          <cell r="G63">
            <v>248</v>
          </cell>
          <cell r="I63">
            <v>0</v>
          </cell>
          <cell r="J63">
            <v>288</v>
          </cell>
          <cell r="L63">
            <v>0</v>
          </cell>
        </row>
        <row r="64">
          <cell r="C64">
            <v>0</v>
          </cell>
          <cell r="D64">
            <v>209</v>
          </cell>
          <cell r="F64">
            <v>0</v>
          </cell>
          <cell r="G64">
            <v>249</v>
          </cell>
          <cell r="I64">
            <v>0</v>
          </cell>
          <cell r="J64">
            <v>289</v>
          </cell>
          <cell r="L64">
            <v>0</v>
          </cell>
        </row>
        <row r="65">
          <cell r="C65">
            <v>0</v>
          </cell>
          <cell r="D65">
            <v>210</v>
          </cell>
          <cell r="F65">
            <v>0</v>
          </cell>
          <cell r="G65">
            <v>250</v>
          </cell>
          <cell r="I65">
            <v>0</v>
          </cell>
          <cell r="J65">
            <v>290</v>
          </cell>
          <cell r="L65">
            <v>0</v>
          </cell>
        </row>
        <row r="66">
          <cell r="B66">
            <v>96.93</v>
          </cell>
          <cell r="E66">
            <v>0</v>
          </cell>
          <cell r="H66">
            <v>0</v>
          </cell>
          <cell r="K66">
            <v>0</v>
          </cell>
        </row>
        <row r="67">
          <cell r="A67">
            <v>171</v>
          </cell>
          <cell r="C67">
            <v>0</v>
          </cell>
          <cell r="D67">
            <v>211</v>
          </cell>
          <cell r="F67">
            <v>0</v>
          </cell>
          <cell r="G67">
            <v>251</v>
          </cell>
          <cell r="I67">
            <v>0</v>
          </cell>
          <cell r="J67">
            <v>291</v>
          </cell>
          <cell r="L67">
            <v>0</v>
          </cell>
        </row>
        <row r="68">
          <cell r="A68">
            <v>172</v>
          </cell>
          <cell r="C68">
            <v>0</v>
          </cell>
          <cell r="D68">
            <v>212</v>
          </cell>
          <cell r="F68">
            <v>0</v>
          </cell>
          <cell r="G68">
            <v>252</v>
          </cell>
          <cell r="I68">
            <v>0</v>
          </cell>
          <cell r="J68">
            <v>292</v>
          </cell>
          <cell r="L68">
            <v>0</v>
          </cell>
        </row>
        <row r="69">
          <cell r="A69">
            <v>173</v>
          </cell>
          <cell r="C69">
            <v>0</v>
          </cell>
          <cell r="D69">
            <v>213</v>
          </cell>
          <cell r="F69">
            <v>0</v>
          </cell>
          <cell r="G69">
            <v>253</v>
          </cell>
          <cell r="I69">
            <v>0</v>
          </cell>
          <cell r="J69">
            <v>293</v>
          </cell>
          <cell r="L69">
            <v>0</v>
          </cell>
        </row>
        <row r="70">
          <cell r="A70">
            <v>174</v>
          </cell>
          <cell r="C70">
            <v>0</v>
          </cell>
          <cell r="D70">
            <v>214</v>
          </cell>
          <cell r="F70">
            <v>0</v>
          </cell>
          <cell r="G70">
            <v>254</v>
          </cell>
          <cell r="I70">
            <v>0</v>
          </cell>
          <cell r="J70">
            <v>294</v>
          </cell>
          <cell r="L70">
            <v>0</v>
          </cell>
        </row>
        <row r="71">
          <cell r="A71">
            <v>175</v>
          </cell>
          <cell r="C71">
            <v>0</v>
          </cell>
          <cell r="D71">
            <v>215</v>
          </cell>
          <cell r="F71">
            <v>0</v>
          </cell>
          <cell r="G71">
            <v>255</v>
          </cell>
          <cell r="I71">
            <v>0</v>
          </cell>
          <cell r="J71">
            <v>295</v>
          </cell>
          <cell r="L71">
            <v>0</v>
          </cell>
        </row>
        <row r="72">
          <cell r="A72">
            <v>176</v>
          </cell>
          <cell r="C72">
            <v>0</v>
          </cell>
          <cell r="D72">
            <v>216</v>
          </cell>
          <cell r="F72">
            <v>0</v>
          </cell>
          <cell r="G72">
            <v>256</v>
          </cell>
          <cell r="I72">
            <v>0</v>
          </cell>
          <cell r="J72">
            <v>296</v>
          </cell>
          <cell r="L72">
            <v>0</v>
          </cell>
        </row>
        <row r="73">
          <cell r="A73">
            <v>177</v>
          </cell>
          <cell r="C73">
            <v>0</v>
          </cell>
          <cell r="D73">
            <v>217</v>
          </cell>
          <cell r="F73">
            <v>0</v>
          </cell>
          <cell r="G73">
            <v>257</v>
          </cell>
          <cell r="I73">
            <v>0</v>
          </cell>
          <cell r="J73">
            <v>297</v>
          </cell>
          <cell r="L73">
            <v>0</v>
          </cell>
        </row>
        <row r="74">
          <cell r="A74">
            <v>178</v>
          </cell>
          <cell r="C74">
            <v>0</v>
          </cell>
          <cell r="D74">
            <v>218</v>
          </cell>
          <cell r="F74">
            <v>0</v>
          </cell>
          <cell r="G74">
            <v>258</v>
          </cell>
          <cell r="I74">
            <v>0</v>
          </cell>
          <cell r="J74">
            <v>298</v>
          </cell>
          <cell r="L74">
            <v>0</v>
          </cell>
        </row>
        <row r="75">
          <cell r="A75">
            <v>179</v>
          </cell>
          <cell r="C75">
            <v>0</v>
          </cell>
          <cell r="D75">
            <v>219</v>
          </cell>
          <cell r="F75">
            <v>0</v>
          </cell>
          <cell r="G75">
            <v>259</v>
          </cell>
          <cell r="I75">
            <v>0</v>
          </cell>
          <cell r="J75">
            <v>299</v>
          </cell>
          <cell r="L75">
            <v>0</v>
          </cell>
        </row>
        <row r="76">
          <cell r="A76">
            <v>180</v>
          </cell>
          <cell r="C76">
            <v>0</v>
          </cell>
          <cell r="D76">
            <v>220</v>
          </cell>
          <cell r="F76">
            <v>0</v>
          </cell>
          <cell r="G76">
            <v>260</v>
          </cell>
          <cell r="I76">
            <v>0</v>
          </cell>
          <cell r="J76">
            <v>300</v>
          </cell>
          <cell r="L76">
            <v>0</v>
          </cell>
        </row>
        <row r="77">
          <cell r="B77">
            <v>0</v>
          </cell>
          <cell r="E77">
            <v>0</v>
          </cell>
          <cell r="H77">
            <v>0</v>
          </cell>
          <cell r="K77">
            <v>0</v>
          </cell>
        </row>
        <row r="78">
          <cell r="A78">
            <v>181</v>
          </cell>
          <cell r="C78">
            <v>0</v>
          </cell>
          <cell r="D78">
            <v>221</v>
          </cell>
          <cell r="F78">
            <v>0</v>
          </cell>
          <cell r="G78">
            <v>261</v>
          </cell>
          <cell r="I78">
            <v>0</v>
          </cell>
          <cell r="J78">
            <v>301</v>
          </cell>
          <cell r="L78">
            <v>0</v>
          </cell>
        </row>
        <row r="79">
          <cell r="A79">
            <v>182</v>
          </cell>
          <cell r="C79">
            <v>0</v>
          </cell>
          <cell r="D79">
            <v>222</v>
          </cell>
          <cell r="F79">
            <v>0</v>
          </cell>
          <cell r="G79">
            <v>262</v>
          </cell>
          <cell r="I79">
            <v>0</v>
          </cell>
          <cell r="J79">
            <v>302</v>
          </cell>
          <cell r="L79">
            <v>0</v>
          </cell>
        </row>
        <row r="80">
          <cell r="A80">
            <v>183</v>
          </cell>
          <cell r="C80">
            <v>0</v>
          </cell>
          <cell r="D80">
            <v>223</v>
          </cell>
          <cell r="F80">
            <v>0</v>
          </cell>
          <cell r="G80">
            <v>263</v>
          </cell>
          <cell r="I80">
            <v>0</v>
          </cell>
          <cell r="J80">
            <v>303</v>
          </cell>
          <cell r="L80">
            <v>0</v>
          </cell>
        </row>
        <row r="81">
          <cell r="A81">
            <v>184</v>
          </cell>
          <cell r="C81">
            <v>0</v>
          </cell>
          <cell r="D81">
            <v>224</v>
          </cell>
          <cell r="F81">
            <v>0</v>
          </cell>
          <cell r="G81">
            <v>264</v>
          </cell>
          <cell r="I81">
            <v>0</v>
          </cell>
          <cell r="J81">
            <v>304</v>
          </cell>
          <cell r="L81">
            <v>0</v>
          </cell>
        </row>
        <row r="82">
          <cell r="A82">
            <v>185</v>
          </cell>
          <cell r="C82">
            <v>0</v>
          </cell>
          <cell r="D82">
            <v>225</v>
          </cell>
          <cell r="F82">
            <v>0</v>
          </cell>
          <cell r="G82">
            <v>265</v>
          </cell>
          <cell r="I82">
            <v>0</v>
          </cell>
          <cell r="J82">
            <v>305</v>
          </cell>
          <cell r="L82">
            <v>0</v>
          </cell>
        </row>
        <row r="83">
          <cell r="A83">
            <v>186</v>
          </cell>
          <cell r="C83">
            <v>0</v>
          </cell>
          <cell r="D83">
            <v>226</v>
          </cell>
          <cell r="F83">
            <v>0</v>
          </cell>
          <cell r="G83">
            <v>266</v>
          </cell>
          <cell r="I83">
            <v>0</v>
          </cell>
          <cell r="J83">
            <v>306</v>
          </cell>
          <cell r="L83">
            <v>0</v>
          </cell>
        </row>
        <row r="84">
          <cell r="A84">
            <v>187</v>
          </cell>
          <cell r="C84">
            <v>0</v>
          </cell>
          <cell r="D84">
            <v>227</v>
          </cell>
          <cell r="F84">
            <v>0</v>
          </cell>
          <cell r="G84">
            <v>267</v>
          </cell>
          <cell r="I84">
            <v>0</v>
          </cell>
          <cell r="J84">
            <v>307</v>
          </cell>
          <cell r="L84">
            <v>0</v>
          </cell>
        </row>
        <row r="85">
          <cell r="A85">
            <v>188</v>
          </cell>
          <cell r="C85">
            <v>0</v>
          </cell>
          <cell r="D85">
            <v>228</v>
          </cell>
          <cell r="F85">
            <v>0</v>
          </cell>
          <cell r="G85">
            <v>268</v>
          </cell>
          <cell r="I85">
            <v>0</v>
          </cell>
          <cell r="J85">
            <v>308</v>
          </cell>
          <cell r="L85">
            <v>0</v>
          </cell>
        </row>
        <row r="86">
          <cell r="A86">
            <v>189</v>
          </cell>
          <cell r="C86">
            <v>0</v>
          </cell>
          <cell r="D86">
            <v>229</v>
          </cell>
          <cell r="F86">
            <v>0</v>
          </cell>
          <cell r="G86">
            <v>269</v>
          </cell>
          <cell r="I86">
            <v>0</v>
          </cell>
          <cell r="J86">
            <v>309</v>
          </cell>
          <cell r="L86">
            <v>0</v>
          </cell>
        </row>
        <row r="87">
          <cell r="A87">
            <v>190</v>
          </cell>
          <cell r="C87">
            <v>0</v>
          </cell>
          <cell r="D87">
            <v>230</v>
          </cell>
          <cell r="F87">
            <v>0</v>
          </cell>
          <cell r="G87">
            <v>270</v>
          </cell>
          <cell r="I87">
            <v>0</v>
          </cell>
          <cell r="J87">
            <v>310</v>
          </cell>
          <cell r="L87">
            <v>0</v>
          </cell>
        </row>
        <row r="88">
          <cell r="B88">
            <v>0</v>
          </cell>
          <cell r="E88">
            <v>0</v>
          </cell>
          <cell r="H88">
            <v>0</v>
          </cell>
          <cell r="K88">
            <v>0</v>
          </cell>
        </row>
        <row r="89">
          <cell r="A89">
            <v>191</v>
          </cell>
          <cell r="C89">
            <v>0</v>
          </cell>
          <cell r="D89">
            <v>231</v>
          </cell>
          <cell r="F89">
            <v>0</v>
          </cell>
          <cell r="G89">
            <v>271</v>
          </cell>
          <cell r="I89">
            <v>0</v>
          </cell>
          <cell r="J89">
            <v>311</v>
          </cell>
          <cell r="L89">
            <v>0</v>
          </cell>
        </row>
        <row r="90">
          <cell r="A90">
            <v>192</v>
          </cell>
          <cell r="C90">
            <v>0</v>
          </cell>
          <cell r="D90">
            <v>232</v>
          </cell>
          <cell r="F90">
            <v>0</v>
          </cell>
          <cell r="G90">
            <v>272</v>
          </cell>
          <cell r="I90">
            <v>0</v>
          </cell>
          <cell r="J90">
            <v>312</v>
          </cell>
          <cell r="L90">
            <v>0</v>
          </cell>
        </row>
        <row r="91">
          <cell r="A91">
            <v>193</v>
          </cell>
          <cell r="C91">
            <v>0</v>
          </cell>
          <cell r="D91">
            <v>233</v>
          </cell>
          <cell r="F91">
            <v>0</v>
          </cell>
          <cell r="G91">
            <v>273</v>
          </cell>
          <cell r="I91">
            <v>0</v>
          </cell>
          <cell r="J91">
            <v>313</v>
          </cell>
          <cell r="L91">
            <v>0</v>
          </cell>
        </row>
        <row r="92">
          <cell r="A92">
            <v>194</v>
          </cell>
          <cell r="C92">
            <v>0</v>
          </cell>
          <cell r="D92">
            <v>234</v>
          </cell>
          <cell r="F92">
            <v>0</v>
          </cell>
          <cell r="G92">
            <v>274</v>
          </cell>
          <cell r="I92">
            <v>0</v>
          </cell>
          <cell r="J92">
            <v>314</v>
          </cell>
          <cell r="L92">
            <v>0</v>
          </cell>
        </row>
        <row r="93">
          <cell r="A93">
            <v>195</v>
          </cell>
          <cell r="C93">
            <v>0</v>
          </cell>
          <cell r="D93">
            <v>235</v>
          </cell>
          <cell r="F93">
            <v>0</v>
          </cell>
          <cell r="G93">
            <v>275</v>
          </cell>
          <cell r="I93">
            <v>0</v>
          </cell>
          <cell r="J93">
            <v>315</v>
          </cell>
          <cell r="L93">
            <v>0</v>
          </cell>
        </row>
        <row r="94">
          <cell r="A94">
            <v>196</v>
          </cell>
          <cell r="C94">
            <v>0</v>
          </cell>
          <cell r="D94">
            <v>236</v>
          </cell>
          <cell r="F94">
            <v>0</v>
          </cell>
          <cell r="G94">
            <v>276</v>
          </cell>
          <cell r="I94">
            <v>0</v>
          </cell>
          <cell r="J94">
            <v>316</v>
          </cell>
          <cell r="L94">
            <v>0</v>
          </cell>
        </row>
        <row r="95">
          <cell r="A95">
            <v>197</v>
          </cell>
          <cell r="C95">
            <v>0</v>
          </cell>
          <cell r="D95">
            <v>237</v>
          </cell>
          <cell r="F95">
            <v>0</v>
          </cell>
          <cell r="G95">
            <v>277</v>
          </cell>
          <cell r="I95">
            <v>0</v>
          </cell>
          <cell r="J95">
            <v>317</v>
          </cell>
          <cell r="L95">
            <v>0</v>
          </cell>
        </row>
        <row r="96">
          <cell r="A96">
            <v>198</v>
          </cell>
          <cell r="C96">
            <v>0</v>
          </cell>
          <cell r="D96">
            <v>238</v>
          </cell>
          <cell r="F96">
            <v>0</v>
          </cell>
          <cell r="G96">
            <v>278</v>
          </cell>
          <cell r="I96">
            <v>0</v>
          </cell>
          <cell r="J96">
            <v>318</v>
          </cell>
          <cell r="L96">
            <v>0</v>
          </cell>
        </row>
        <row r="97">
          <cell r="A97">
            <v>199</v>
          </cell>
          <cell r="C97">
            <v>0</v>
          </cell>
          <cell r="D97">
            <v>239</v>
          </cell>
          <cell r="F97">
            <v>0</v>
          </cell>
          <cell r="G97">
            <v>279</v>
          </cell>
          <cell r="I97">
            <v>0</v>
          </cell>
          <cell r="J97">
            <v>319</v>
          </cell>
          <cell r="L97">
            <v>0</v>
          </cell>
        </row>
        <row r="98">
          <cell r="A98">
            <v>200</v>
          </cell>
          <cell r="C98">
            <v>0</v>
          </cell>
          <cell r="D98">
            <v>240</v>
          </cell>
          <cell r="F98">
            <v>0</v>
          </cell>
          <cell r="G98">
            <v>280</v>
          </cell>
          <cell r="I98">
            <v>0</v>
          </cell>
          <cell r="J98">
            <v>320</v>
          </cell>
          <cell r="L98">
            <v>0</v>
          </cell>
        </row>
        <row r="99">
          <cell r="B99">
            <v>0</v>
          </cell>
          <cell r="E99">
            <v>0</v>
          </cell>
          <cell r="H99">
            <v>0</v>
          </cell>
          <cell r="K99">
            <v>0</v>
          </cell>
        </row>
        <row r="100">
          <cell r="B100">
            <v>8977.84</v>
          </cell>
          <cell r="E100">
            <v>8977.84</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ustomer and Well Data"/>
      <sheetName val="Component Input"/>
      <sheetName val="Horizontal"/>
      <sheetName val="Vertical"/>
      <sheetName val="Build Horizontal"/>
      <sheetName val="Build Vertical"/>
      <sheetName val="Icons"/>
    </sheetNames>
    <sheetDataSet>
      <sheetData sheetId="0" refreshError="1"/>
      <sheetData sheetId="1" refreshError="1"/>
      <sheetData sheetId="2" refreshError="1"/>
      <sheetData sheetId="3"/>
      <sheetData sheetId="4" refreshError="1"/>
      <sheetData sheetId="5" refreshError="1"/>
      <sheetData sheetId="6" refreshError="1"/>
      <sheetData sheetId="7">
        <row r="1">
          <cell r="U1" t="str">
            <v>Shadow Effect</v>
          </cell>
        </row>
        <row r="2">
          <cell r="U2" t="str">
            <v>Open Hole Effect</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 Drawing Info."/>
      <sheetName val="Liner Tally"/>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data"/>
      <sheetName val="Tallies"/>
    </sheetNames>
    <sheetDataSet>
      <sheetData sheetId="0" refreshError="1">
        <row r="7">
          <cell r="C7">
            <v>35685</v>
          </cell>
        </row>
        <row r="9">
          <cell r="C9">
            <v>16.55</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tor Run"/>
      <sheetName val="Motor Run #1"/>
      <sheetName val="Motor Run #2"/>
      <sheetName val="Motor Run #3"/>
      <sheetName val="Horizontal Survey"/>
      <sheetName val="BHA Report # 1"/>
      <sheetName val="BHA Report # 2"/>
      <sheetName val="BHA Report # 3"/>
      <sheetName val="Survey Sheet"/>
      <sheetName val="EQUIPMENT TRANSFER"/>
      <sheetName val="Tool Utilization"/>
      <sheetName val="Job Ticket"/>
      <sheetName val="Job Ticket #2"/>
      <sheetName val=" Daily Report # 1"/>
      <sheetName val=" Daily Report # 2"/>
      <sheetName val=" Daily Report # 3"/>
      <sheetName val=" Daily Report # 4"/>
      <sheetName val=" Daily Report # 5"/>
      <sheetName val=" Daily Report # 6"/>
      <sheetName val=" Daily Report # 7"/>
      <sheetName val=" Daily Report # 8"/>
      <sheetName val=" Daily Report # 9"/>
      <sheetName val=" Daily Report #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14-16H"/>
      <sheetName val="ST14-16H.XLS"/>
    </sheetNames>
    <definedNames>
      <definedName name="Macro5"/>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out"/>
      <sheetName val="Green"/>
      <sheetName val="Blue"/>
      <sheetName val="Purple"/>
    </sheetNames>
    <sheetDataSet>
      <sheetData sheetId="0"/>
      <sheetData sheetId="1"/>
      <sheetData sheetId="2"/>
      <sheetData sheetId="3">
        <row r="5">
          <cell r="C5">
            <v>44335</v>
          </cell>
          <cell r="U5">
            <v>13</v>
          </cell>
        </row>
        <row r="6">
          <cell r="C6">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put"/>
      <sheetName val="Common Well Data"/>
      <sheetName val="CT-WS-WL Data"/>
      <sheetName val="Cap Job Data"/>
      <sheetName val="Element Select"/>
      <sheetName val="element data"/>
      <sheetName val="elastomer data"/>
      <sheetName val="Cap Select"/>
      <sheetName val="cap element data"/>
      <sheetName val="Cap Pins"/>
      <sheetName val="Horcomp"/>
      <sheetName val="horcomp calc"/>
      <sheetName val="Tool Recommendation"/>
      <sheetName val="Quote"/>
      <sheetName val="FOE"/>
      <sheetName val="INPU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l Data"/>
      <sheetName val="Drill Out Data Table"/>
      <sheetName val="Chemical Table"/>
      <sheetName val="WV Time Log"/>
      <sheetName val="WV 24 Hr Summary"/>
      <sheetName val="WV Final Well Report"/>
      <sheetName val="WV Survey"/>
      <sheetName val="Data Table (ERA Export)"/>
      <sheetName val="Final T&amp;D Plots"/>
      <sheetName val="Library"/>
      <sheetName val="ImportData"/>
      <sheetName val="ImportChem"/>
      <sheetName val="ImportPlugChem"/>
    </sheetNames>
    <sheetDataSet>
      <sheetData sheetId="0"/>
      <sheetData sheetId="1"/>
      <sheetData sheetId="2"/>
      <sheetData sheetId="3"/>
      <sheetData sheetId="4"/>
      <sheetData sheetId="5"/>
      <sheetData sheetId="6"/>
      <sheetData sheetId="7"/>
      <sheetData sheetId="8"/>
      <sheetData sheetId="9">
        <row r="1">
          <cell r="A1" t="str">
            <v>N/A</v>
          </cell>
          <cell r="N1">
            <v>60</v>
          </cell>
        </row>
        <row r="2">
          <cell r="A2" t="str">
            <v>Light</v>
          </cell>
          <cell r="N2">
            <v>70</v>
          </cell>
        </row>
        <row r="3">
          <cell r="A3" t="str">
            <v>Medium</v>
          </cell>
          <cell r="N3">
            <v>80</v>
          </cell>
        </row>
        <row r="4">
          <cell r="A4" t="str">
            <v>Heavy</v>
          </cell>
          <cell r="N4">
            <v>90</v>
          </cell>
        </row>
        <row r="5">
          <cell r="N5">
            <v>100</v>
          </cell>
        </row>
        <row r="6">
          <cell r="N6">
            <v>110</v>
          </cell>
        </row>
        <row r="7">
          <cell r="N7">
            <v>120</v>
          </cell>
        </row>
      </sheetData>
      <sheetData sheetId="10"/>
      <sheetData sheetId="11"/>
      <sheetData sheetId="1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PA BPR0058"/>
      <sheetName val="PA BPR0041"/>
      <sheetName val="PA BPR010"/>
      <sheetName val="PA BPR005"/>
      <sheetName val="PA BPR001"/>
      <sheetName val="BPR Form"/>
      <sheetName val="Product Lines"/>
      <sheetName val="Quotes"/>
      <sheetName val="Count Chart"/>
      <sheetName val="BPR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BPR No.</v>
          </cell>
          <cell r="H1" t="str">
            <v>UNSATIS.-1, UNUSUAL-2, INTERIM-3</v>
          </cell>
        </row>
        <row r="2">
          <cell r="H2">
            <v>1</v>
          </cell>
        </row>
        <row r="3">
          <cell r="H3">
            <v>2</v>
          </cell>
        </row>
        <row r="4">
          <cell r="H4">
            <v>3</v>
          </cell>
        </row>
        <row r="5">
          <cell r="H5">
            <v>1</v>
          </cell>
        </row>
        <row r="6">
          <cell r="H6">
            <v>1</v>
          </cell>
        </row>
        <row r="7">
          <cell r="H7">
            <v>1</v>
          </cell>
        </row>
        <row r="8">
          <cell r="H8">
            <v>1</v>
          </cell>
        </row>
        <row r="9">
          <cell r="H9">
            <v>1</v>
          </cell>
        </row>
        <row r="10">
          <cell r="H10">
            <v>1</v>
          </cell>
        </row>
        <row r="11">
          <cell r="H11">
            <v>2</v>
          </cell>
        </row>
        <row r="12">
          <cell r="H12">
            <v>1</v>
          </cell>
        </row>
        <row r="13">
          <cell r="H13">
            <v>2</v>
          </cell>
        </row>
        <row r="14">
          <cell r="H14">
            <v>3</v>
          </cell>
        </row>
        <row r="15">
          <cell r="H15">
            <v>3</v>
          </cell>
        </row>
        <row r="16">
          <cell r="H16">
            <v>3</v>
          </cell>
        </row>
        <row r="17">
          <cell r="H17">
            <v>2</v>
          </cell>
        </row>
        <row r="18">
          <cell r="H18">
            <v>1</v>
          </cell>
        </row>
        <row r="19">
          <cell r="H19">
            <v>2</v>
          </cell>
        </row>
        <row r="20">
          <cell r="H20">
            <v>2</v>
          </cell>
        </row>
        <row r="21">
          <cell r="H21">
            <v>1</v>
          </cell>
        </row>
        <row r="22">
          <cell r="H22">
            <v>1</v>
          </cell>
        </row>
        <row r="23">
          <cell r="H23">
            <v>1</v>
          </cell>
        </row>
        <row r="24">
          <cell r="H24">
            <v>1</v>
          </cell>
        </row>
        <row r="25">
          <cell r="H25">
            <v>1</v>
          </cell>
        </row>
        <row r="26">
          <cell r="H26">
            <v>3</v>
          </cell>
        </row>
        <row r="27">
          <cell r="H27">
            <v>2</v>
          </cell>
        </row>
        <row r="28">
          <cell r="H28">
            <v>2</v>
          </cell>
        </row>
        <row r="29">
          <cell r="H29">
            <v>2</v>
          </cell>
        </row>
        <row r="30">
          <cell r="H30">
            <v>2</v>
          </cell>
        </row>
        <row r="31">
          <cell r="H31">
            <v>1</v>
          </cell>
        </row>
        <row r="32">
          <cell r="H32">
            <v>2</v>
          </cell>
        </row>
        <row r="33">
          <cell r="H33">
            <v>2</v>
          </cell>
        </row>
        <row r="34">
          <cell r="H34">
            <v>1</v>
          </cell>
        </row>
        <row r="35">
          <cell r="H35">
            <v>1</v>
          </cell>
        </row>
        <row r="36">
          <cell r="H36">
            <v>1</v>
          </cell>
        </row>
        <row r="37">
          <cell r="H37">
            <v>1</v>
          </cell>
        </row>
        <row r="38">
          <cell r="H38">
            <v>1</v>
          </cell>
        </row>
        <row r="39">
          <cell r="H39">
            <v>2</v>
          </cell>
        </row>
        <row r="40">
          <cell r="H40">
            <v>1</v>
          </cell>
        </row>
        <row r="41">
          <cell r="H41">
            <v>1</v>
          </cell>
        </row>
        <row r="42">
          <cell r="H42">
            <v>1</v>
          </cell>
        </row>
        <row r="43">
          <cell r="H43">
            <v>1</v>
          </cell>
        </row>
        <row r="44">
          <cell r="H44">
            <v>1</v>
          </cell>
        </row>
        <row r="45">
          <cell r="H45">
            <v>1</v>
          </cell>
        </row>
        <row r="46">
          <cell r="H46">
            <v>1</v>
          </cell>
        </row>
        <row r="47">
          <cell r="H47">
            <v>1</v>
          </cell>
        </row>
        <row r="48">
          <cell r="H48">
            <v>1</v>
          </cell>
        </row>
        <row r="49">
          <cell r="H49">
            <v>1</v>
          </cell>
        </row>
        <row r="50">
          <cell r="H50">
            <v>1</v>
          </cell>
        </row>
        <row r="51">
          <cell r="H51">
            <v>1</v>
          </cell>
        </row>
        <row r="52">
          <cell r="H52">
            <v>1</v>
          </cell>
        </row>
        <row r="53">
          <cell r="H53">
            <v>1</v>
          </cell>
        </row>
        <row r="54">
          <cell r="H54">
            <v>1</v>
          </cell>
        </row>
        <row r="55">
          <cell r="H55">
            <v>1</v>
          </cell>
        </row>
        <row r="56">
          <cell r="H56">
            <v>1</v>
          </cell>
        </row>
        <row r="57">
          <cell r="H57">
            <v>1</v>
          </cell>
        </row>
        <row r="58">
          <cell r="H58">
            <v>1</v>
          </cell>
        </row>
        <row r="59">
          <cell r="H59">
            <v>1</v>
          </cell>
        </row>
        <row r="60">
          <cell r="H60">
            <v>1</v>
          </cell>
        </row>
        <row r="61">
          <cell r="H61">
            <v>1</v>
          </cell>
        </row>
        <row r="62">
          <cell r="H62">
            <v>1</v>
          </cell>
        </row>
        <row r="63">
          <cell r="H63">
            <v>1</v>
          </cell>
        </row>
        <row r="64">
          <cell r="H64">
            <v>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URVEYS(SDTK)"/>
      <sheetName val="Motor Run"/>
      <sheetName val="COVER SHEET"/>
      <sheetName val="Daily Report (22)"/>
      <sheetName val="Daily Report (21)"/>
      <sheetName val="Daily Report (20)"/>
      <sheetName val="Daily Report (19)"/>
      <sheetName val="Daily Report (18)"/>
      <sheetName val="Daily Report (17)"/>
      <sheetName val="Daily Report (16)"/>
      <sheetName val="Daily Report (15)"/>
      <sheetName val="Daily Report (14)"/>
      <sheetName val="Daily Report (13)"/>
      <sheetName val="Daily Report (12)"/>
      <sheetName val="Daily Report (11)"/>
      <sheetName val="Daily Report (10)"/>
      <sheetName val="Daily Report (9)"/>
      <sheetName val="Daily Report (8)"/>
      <sheetName val="Daily Report (7)"/>
      <sheetName val="Daily Report (6)"/>
      <sheetName val="Daily Report (5)"/>
      <sheetName val="Daily Report (4)"/>
      <sheetName val="Daily Report (3)"/>
      <sheetName val="Daily Report (2)"/>
      <sheetName val="Daily Report"/>
      <sheetName val="BHA Report (6)"/>
      <sheetName val="BHA Report (5)"/>
      <sheetName val="BHA Report (4)"/>
      <sheetName val="BHA Report (3)"/>
      <sheetName val="BHA Report (2)"/>
      <sheetName val="BHA Report"/>
      <sheetName val="Tool Utilization (2)"/>
      <sheetName val="Tool Utilization"/>
      <sheetName val="Job Ticket"/>
      <sheetName val="SURVEYS(DOWN-DIP)"/>
      <sheetName val="SURVEYS(UP-DIP)"/>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Work Tally"/>
      <sheetName val="Tube Spec."/>
      <sheetName val="Prod. Tally"/>
    </sheetNames>
    <sheetDataSet>
      <sheetData sheetId="0">
        <row r="14">
          <cell r="BJ14" t="str">
            <v>OD    WEIGHT</v>
          </cell>
        </row>
        <row r="15">
          <cell r="BJ15" t="str">
            <v>1.050"     1.14</v>
          </cell>
        </row>
        <row r="16">
          <cell r="BJ16" t="str">
            <v>1.050"     1.20</v>
          </cell>
        </row>
        <row r="17">
          <cell r="BJ17" t="str">
            <v>1.050"     1.50</v>
          </cell>
        </row>
        <row r="19">
          <cell r="BJ19" t="str">
            <v>1.315"     1.30</v>
          </cell>
        </row>
        <row r="20">
          <cell r="BJ20" t="str">
            <v>1.315"     1.43</v>
          </cell>
        </row>
        <row r="21">
          <cell r="BJ21" t="str">
            <v>1.315"     1.63</v>
          </cell>
        </row>
        <row r="22">
          <cell r="BJ22" t="str">
            <v>1.315"     1.70</v>
          </cell>
        </row>
        <row r="23">
          <cell r="BJ23" t="str">
            <v>1.315"     1.72</v>
          </cell>
        </row>
        <row r="24">
          <cell r="BJ24" t="str">
            <v>1.315"     1.80</v>
          </cell>
        </row>
        <row r="25">
          <cell r="BJ25" t="str">
            <v>1.315"     2.25</v>
          </cell>
        </row>
        <row r="27">
          <cell r="BJ27" t="str">
            <v>1.660"     2.10</v>
          </cell>
        </row>
        <row r="28">
          <cell r="BJ28" t="str">
            <v>1.660"     2.40</v>
          </cell>
        </row>
        <row r="29">
          <cell r="BJ29" t="str">
            <v>1.660"     3.02</v>
          </cell>
        </row>
        <row r="30">
          <cell r="BJ30" t="str">
            <v>1.660"     3.24</v>
          </cell>
        </row>
        <row r="33">
          <cell r="BJ33" t="str">
            <v>1.900"     2.40</v>
          </cell>
        </row>
        <row r="34">
          <cell r="BJ34" t="str">
            <v>1.900"     2.60</v>
          </cell>
        </row>
        <row r="35">
          <cell r="BJ35" t="str">
            <v>1.900"     2.72</v>
          </cell>
        </row>
        <row r="36">
          <cell r="BJ36" t="str">
            <v>1.900"     2.75</v>
          </cell>
        </row>
        <row r="37">
          <cell r="BJ37" t="str">
            <v>1.900"     2.76</v>
          </cell>
        </row>
        <row r="38">
          <cell r="BJ38" t="str">
            <v>1.900"     2.90</v>
          </cell>
        </row>
        <row r="39">
          <cell r="BJ39" t="str">
            <v>1.900"     3.64</v>
          </cell>
        </row>
        <row r="40">
          <cell r="BJ40" t="str">
            <v>1.900"     4.19</v>
          </cell>
        </row>
        <row r="42">
          <cell r="BJ42" t="str">
            <v>2.00"     3.30</v>
          </cell>
        </row>
        <row r="43">
          <cell r="BJ43" t="str">
            <v>2.00"     3.40</v>
          </cell>
        </row>
        <row r="45">
          <cell r="BJ45" t="str">
            <v>2.0625"     2.66</v>
          </cell>
        </row>
        <row r="46">
          <cell r="BJ46" t="str">
            <v>2.0625"     3.25</v>
          </cell>
        </row>
        <row r="47">
          <cell r="BJ47" t="str">
            <v>2.0625"     3.30</v>
          </cell>
        </row>
        <row r="48">
          <cell r="BJ48" t="str">
            <v>2.0625"     3.40</v>
          </cell>
        </row>
        <row r="49">
          <cell r="BJ49" t="str">
            <v>2.0625"     4.50</v>
          </cell>
        </row>
        <row r="51">
          <cell r="BJ51" t="str">
            <v>2.375" 3.10</v>
          </cell>
        </row>
        <row r="52">
          <cell r="BJ52" t="str">
            <v>2.375" 3.32</v>
          </cell>
        </row>
        <row r="53">
          <cell r="BJ53" t="str">
            <v>2.375" 4.00</v>
          </cell>
        </row>
        <row r="54">
          <cell r="BJ54" t="str">
            <v>2.375" 4.60</v>
          </cell>
        </row>
        <row r="55">
          <cell r="BJ55" t="str">
            <v>2.375" 4.70</v>
          </cell>
        </row>
        <row r="56">
          <cell r="BJ56" t="str">
            <v>2.375" 5.30</v>
          </cell>
        </row>
        <row r="57">
          <cell r="BJ57" t="str">
            <v>2.375" 5.80</v>
          </cell>
        </row>
        <row r="58">
          <cell r="BJ58" t="str">
            <v>2.375" 5.95</v>
          </cell>
        </row>
        <row r="59">
          <cell r="BJ59" t="str">
            <v>2.375" 6.20</v>
          </cell>
        </row>
        <row r="60">
          <cell r="BJ60" t="str">
            <v>2.375" 6.65</v>
          </cell>
        </row>
        <row r="61">
          <cell r="BJ61" t="str">
            <v>2.375" 7.70</v>
          </cell>
        </row>
        <row r="63">
          <cell r="BJ63" t="str">
            <v>2.875" 4.36</v>
          </cell>
        </row>
        <row r="64">
          <cell r="BJ64" t="str">
            <v>2.875" 4.64</v>
          </cell>
        </row>
        <row r="65">
          <cell r="BJ65" t="str">
            <v>2.875" 6.40</v>
          </cell>
        </row>
        <row r="66">
          <cell r="BJ66" t="str">
            <v>2.875" 6.50</v>
          </cell>
        </row>
        <row r="67">
          <cell r="BJ67" t="str">
            <v>2.875" 7.90</v>
          </cell>
        </row>
        <row r="68">
          <cell r="BJ68" t="str">
            <v>2.875" 8.60</v>
          </cell>
        </row>
        <row r="69">
          <cell r="BJ69" t="str">
            <v>2.875" 8.70</v>
          </cell>
        </row>
        <row r="70">
          <cell r="BJ70" t="str">
            <v>2.875" 8.90</v>
          </cell>
        </row>
        <row r="71">
          <cell r="BJ71" t="str">
            <v>2.875" 9.50</v>
          </cell>
        </row>
        <row r="77">
          <cell r="BJ77" t="str">
            <v>3.5"   7.70</v>
          </cell>
        </row>
        <row r="78">
          <cell r="BJ78" t="str">
            <v>3.5"   9.30</v>
          </cell>
        </row>
        <row r="79">
          <cell r="BJ79" t="str">
            <v>3.5"   10.30</v>
          </cell>
        </row>
        <row r="80">
          <cell r="BJ80" t="str">
            <v>3.5"   12.80</v>
          </cell>
        </row>
        <row r="81">
          <cell r="BJ81" t="str">
            <v>3.5"   12.95</v>
          </cell>
        </row>
        <row r="82">
          <cell r="BJ82" t="str">
            <v>3.5"   13.70</v>
          </cell>
        </row>
        <row r="83">
          <cell r="BJ83" t="str">
            <v>3.5"   15.50</v>
          </cell>
        </row>
        <row r="84">
          <cell r="BJ84" t="str">
            <v>3.5"   15.80</v>
          </cell>
        </row>
        <row r="85">
          <cell r="BJ85" t="str">
            <v>3.5"   16.70</v>
          </cell>
        </row>
        <row r="86">
          <cell r="BJ86" t="str">
            <v>3.5"   17.05</v>
          </cell>
        </row>
        <row r="88">
          <cell r="BJ88" t="str">
            <v>4.0"    9.50</v>
          </cell>
        </row>
        <row r="89">
          <cell r="BJ89" t="str">
            <v>4.0"   11.0</v>
          </cell>
        </row>
        <row r="90">
          <cell r="BJ90" t="str">
            <v>4.0"   11.60</v>
          </cell>
        </row>
        <row r="91">
          <cell r="BJ91" t="str">
            <v>4.0"   13.40</v>
          </cell>
        </row>
        <row r="92">
          <cell r="BJ92" t="str">
            <v>4.0"   14.80</v>
          </cell>
        </row>
        <row r="93">
          <cell r="BJ93" t="str">
            <v>4.0"   16.50</v>
          </cell>
        </row>
        <row r="94">
          <cell r="BJ94" t="str">
            <v>4.0"   19.00</v>
          </cell>
        </row>
        <row r="95">
          <cell r="BJ95" t="str">
            <v>4.0"   22.80</v>
          </cell>
        </row>
        <row r="97">
          <cell r="BJ97" t="str">
            <v>4.5"     9.50</v>
          </cell>
        </row>
        <row r="98">
          <cell r="BJ98" t="str">
            <v>4.5"   10.50</v>
          </cell>
        </row>
        <row r="99">
          <cell r="BJ99" t="str">
            <v>4.5"   11.60</v>
          </cell>
        </row>
        <row r="100">
          <cell r="BJ100" t="str">
            <v>4.5"   12.60</v>
          </cell>
        </row>
        <row r="101">
          <cell r="BJ101" t="str">
            <v>4.5"   13.50</v>
          </cell>
        </row>
        <row r="102">
          <cell r="BJ102" t="str">
            <v>4.5"   15.10</v>
          </cell>
        </row>
        <row r="103">
          <cell r="BJ103" t="str">
            <v>4.5"   16.60</v>
          </cell>
        </row>
        <row r="104">
          <cell r="BJ104" t="str">
            <v>4.5"   16.90</v>
          </cell>
        </row>
        <row r="105">
          <cell r="BJ105" t="str">
            <v>4.5"   18.80</v>
          </cell>
        </row>
        <row r="106">
          <cell r="BJ106" t="str">
            <v>4.5"   21.60</v>
          </cell>
        </row>
        <row r="107">
          <cell r="BJ107" t="str">
            <v>4.5"   24.60</v>
          </cell>
        </row>
        <row r="109">
          <cell r="BJ109" t="str">
            <v>5.0"   11.50</v>
          </cell>
        </row>
        <row r="110">
          <cell r="BJ110" t="str">
            <v>5.0"   13.00</v>
          </cell>
        </row>
        <row r="111">
          <cell r="BJ111" t="str">
            <v>5.0"   15.00</v>
          </cell>
        </row>
        <row r="112">
          <cell r="BJ112" t="str">
            <v>5.0"   18.00</v>
          </cell>
        </row>
        <row r="113">
          <cell r="BJ113" t="str">
            <v>5.0"   20.30</v>
          </cell>
        </row>
        <row r="114">
          <cell r="BJ114" t="str">
            <v>5.0"   20.80</v>
          </cell>
        </row>
        <row r="115">
          <cell r="BJ115" t="str">
            <v>5.0"   21.40</v>
          </cell>
        </row>
        <row r="116">
          <cell r="BJ116" t="str">
            <v>5.0"   23.20</v>
          </cell>
        </row>
        <row r="117">
          <cell r="BJ117" t="str">
            <v>5.0"   24.20</v>
          </cell>
        </row>
        <row r="119">
          <cell r="BJ119" t="str">
            <v>5.5"   13.00</v>
          </cell>
        </row>
        <row r="120">
          <cell r="BJ120" t="str">
            <v>5.5"   14.00</v>
          </cell>
        </row>
        <row r="121">
          <cell r="BJ121" t="str">
            <v>5.5"   15.50</v>
          </cell>
        </row>
        <row r="122">
          <cell r="BJ122" t="str">
            <v>5.5"   17.00</v>
          </cell>
        </row>
        <row r="123">
          <cell r="BJ123" t="str">
            <v>5.5"   20.00</v>
          </cell>
        </row>
        <row r="124">
          <cell r="BJ124" t="str">
            <v>5.5"   23.00</v>
          </cell>
        </row>
        <row r="125">
          <cell r="BJ125" t="str">
            <v>5.5"   26.00</v>
          </cell>
        </row>
        <row r="126">
          <cell r="BJ126" t="str">
            <v>5.5"   28.40</v>
          </cell>
        </row>
        <row r="127">
          <cell r="BJ127" t="str">
            <v>5.5"   32.30</v>
          </cell>
        </row>
        <row r="128">
          <cell r="BJ128" t="str">
            <v>5.5"   36.40</v>
          </cell>
        </row>
      </sheetData>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l Data"/>
      <sheetName val="JOB RECORD"/>
      <sheetName val="Quote not used"/>
      <sheetName val="JSA 30 Mar 2006 used"/>
      <sheetName val="JSA 31 Mar 2006"/>
      <sheetName val="JSA 3 Apr 2006"/>
      <sheetName val="JSA 4 Apr 2006  used"/>
      <sheetName val="Quote"/>
      <sheetName val="Pricing Sheet"/>
      <sheetName val="JOB REPORT old"/>
      <sheetName val="JOB REPORT "/>
      <sheetName val="StackFrac"/>
      <sheetName val="BHA 1 7.00 RSII   Tie Back PP"/>
      <sheetName val="DP  Tally Multi BHA 2 StackFrac"/>
      <sheetName val=" Comp Packer Placement"/>
      <sheetName val="TALLY 4.5 LTC"/>
      <sheetName val="Dougs TUBING TALLY 4.5 LTC"/>
      <sheetName val="TALLY 2.375 EUE"/>
      <sheetName val="Dougs TUBING TALLY 2.375 EUE"/>
      <sheetName val="TALLY 4.5 PH6"/>
      <sheetName val="Dougs TUBING TALLY 4.5 PH6"/>
      <sheetName val="StackFrac Final"/>
      <sheetName val="BHA 2 TB Seals"/>
      <sheetName val="BHA 2 TB Seals Final"/>
      <sheetName val=" Comp Packer Placement Seals"/>
      <sheetName val="SPACE OUT "/>
      <sheetName val="4.5&quot; PUMP OUT PLUG #1"/>
      <sheetName val="7&quot; Rock Seal II S #2"/>
      <sheetName val="2&quot; Frac Port #3"/>
      <sheetName val="7&quot; Rock Seal II #4"/>
      <sheetName val="2.25&quot; Frac Port #5"/>
      <sheetName val="7&quot; Rock Seal II #6"/>
      <sheetName val="2.50&quot; Frac Port #7"/>
      <sheetName val="7&quot; Perma W Setting Tool #8"/>
      <sheetName val="5.25&quot; Landing Seals #9"/>
      <sheetName val="Perma Plus Pressure Test #8"/>
      <sheetName val="2.50&quot; Frac Port Presure Test #7"/>
      <sheetName val="Rock Seal II Pressure Test #6"/>
      <sheetName val="2.25&quot; Frac Port Presure Test #5"/>
      <sheetName val="Rock Seal II Pressure Test #4"/>
      <sheetName val="Rock Seal II S presure test #2 "/>
      <sheetName val="BHA 1 7.00 RSII   Tie Back  (2)"/>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6">
          <cell r="M6" t="str">
            <v>DESCRIPTION OF EQUIPMENT</v>
          </cell>
          <cell r="N6" t="str">
            <v>Max OD</v>
          </cell>
          <cell r="O6" t="str">
            <v>MIN ID</v>
          </cell>
        </row>
        <row r="8">
          <cell r="M8" t="str">
            <v xml:space="preserve">Joint 2-3/8" 4.7# EUE J-55  </v>
          </cell>
          <cell r="N8">
            <v>2.375</v>
          </cell>
          <cell r="O8">
            <v>1.9950000000000001</v>
          </cell>
        </row>
        <row r="10">
          <cell r="M10" t="str">
            <v xml:space="preserve">Joint 2-7/8" 7.9# PH-6 P-110  </v>
          </cell>
          <cell r="N10">
            <v>3.4380000000000002</v>
          </cell>
          <cell r="O10">
            <v>2.2650000000000001</v>
          </cell>
        </row>
        <row r="11">
          <cell r="M11" t="str">
            <v xml:space="preserve">Joint 2-7/8" 6.5# EUE P-110, S.C. Cpl 3.460  </v>
          </cell>
          <cell r="N11">
            <v>2.875</v>
          </cell>
          <cell r="O11">
            <v>2.4409999999999998</v>
          </cell>
        </row>
        <row r="15">
          <cell r="M15" t="str">
            <v xml:space="preserve">Joint 4-1/2" 15.5# PH-6 P-110  </v>
          </cell>
          <cell r="N15">
            <v>5.125</v>
          </cell>
          <cell r="O15">
            <v>3.7650000000000001</v>
          </cell>
        </row>
        <row r="17">
          <cell r="M17" t="str">
            <v>Joint 4-1/2" 11.6# LT&amp;C P-110</v>
          </cell>
          <cell r="N17">
            <v>4.5</v>
          </cell>
          <cell r="O17">
            <v>4</v>
          </cell>
        </row>
        <row r="27">
          <cell r="M27" t="str">
            <v>(ISBLANK(C14),"",VLOOKUP(C14,SHORTDISRIPTION1,10,FALSE))</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W vs Depth"/>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DR Log"/>
    </sheetNames>
    <sheetDataSet>
      <sheetData sheetId="0" refreshError="1"/>
      <sheetData sheetId="1">
        <row r="1">
          <cell r="B1" t="str">
            <v>BOT WHSE CODE</v>
          </cell>
          <cell r="C1" t="str">
            <v>Prod Line addrev</v>
          </cell>
          <cell r="E1" t="str">
            <v xml:space="preserve">Date Ordered </v>
          </cell>
          <cell r="F1" t="str">
            <v>Ordered By</v>
          </cell>
          <cell r="G1" t="str">
            <v>Ship To</v>
          </cell>
          <cell r="H1" t="str">
            <v>Bill To</v>
          </cell>
          <cell r="I1" t="str">
            <v>Cust name / Special Instructions 1</v>
          </cell>
          <cell r="J1" t="str">
            <v>Cust name / Special Instructions 2</v>
          </cell>
          <cell r="K1" t="str">
            <v>Item 1 Qty</v>
          </cell>
          <cell r="L1" t="str">
            <v>Item 1 Comm #</v>
          </cell>
          <cell r="N1" t="str">
            <v>Item 1 Prod #</v>
          </cell>
          <cell r="O1" t="str">
            <v>Item 1 Arrive date</v>
          </cell>
          <cell r="P1" t="str">
            <v>Item 1 date due</v>
          </cell>
          <cell r="Q1" t="str">
            <v>Item 2 Qty</v>
          </cell>
          <cell r="R1" t="str">
            <v>Item 2 Comm #</v>
          </cell>
          <cell r="S1" t="str">
            <v>Item 2 Description</v>
          </cell>
          <cell r="T1" t="str">
            <v>Item 2 Prod #</v>
          </cell>
          <cell r="U1" t="str">
            <v>Item 2 Arrive date</v>
          </cell>
          <cell r="V1" t="str">
            <v>Item 2 date due</v>
          </cell>
          <cell r="W1" t="str">
            <v>Item 3 Qty</v>
          </cell>
          <cell r="X1" t="str">
            <v>Item 3 Comm #</v>
          </cell>
          <cell r="Y1" t="str">
            <v>Item 3 Description</v>
          </cell>
          <cell r="Z1" t="str">
            <v>Item 3 Prod #</v>
          </cell>
          <cell r="AA1" t="str">
            <v>Item 3 Arrive date</v>
          </cell>
          <cell r="AB1" t="str">
            <v>Item 3 date due</v>
          </cell>
          <cell r="AC1" t="str">
            <v>Item 4 Qty</v>
          </cell>
          <cell r="AD1" t="str">
            <v>Item 4 Comm #</v>
          </cell>
          <cell r="AE1" t="str">
            <v>Item 4 Description</v>
          </cell>
          <cell r="AF1" t="str">
            <v>Item 4 Prod #</v>
          </cell>
          <cell r="AG1" t="str">
            <v>Item 4 Arrive date</v>
          </cell>
          <cell r="AH1" t="str">
            <v>Item 4 date due</v>
          </cell>
          <cell r="AI1" t="str">
            <v>Item 5 Qty</v>
          </cell>
          <cell r="AJ1" t="str">
            <v>Item 5 Comm #</v>
          </cell>
          <cell r="AK1" t="str">
            <v>Item 5 Description</v>
          </cell>
          <cell r="AL1" t="str">
            <v>Item 5 Prod #</v>
          </cell>
          <cell r="AM1" t="str">
            <v>Item 5 Arrive date</v>
          </cell>
          <cell r="AN1" t="str">
            <v>Item 5 date due</v>
          </cell>
          <cell r="AO1" t="str">
            <v>Item 6 Qty</v>
          </cell>
          <cell r="AP1" t="str">
            <v>Item 6 Comm #</v>
          </cell>
          <cell r="AQ1" t="str">
            <v>Item 6 Description</v>
          </cell>
          <cell r="AR1" t="str">
            <v>Item 6 Prod #</v>
          </cell>
          <cell r="AS1" t="str">
            <v>Item 6 Arrive date</v>
          </cell>
          <cell r="AT1" t="str">
            <v>Item 6 date due</v>
          </cell>
          <cell r="AU1" t="str">
            <v>Item 7 Qty</v>
          </cell>
          <cell r="AV1" t="str">
            <v>Item 7 Comm #</v>
          </cell>
          <cell r="AW1" t="str">
            <v>Item 7 Description</v>
          </cell>
          <cell r="AX1" t="str">
            <v>Item 7 Prod #</v>
          </cell>
          <cell r="AY1" t="str">
            <v>Item 7 Arrive date</v>
          </cell>
          <cell r="AZ1" t="str">
            <v>Item 7 date due</v>
          </cell>
          <cell r="BA1" t="str">
            <v>Item 8 Qty</v>
          </cell>
          <cell r="BB1" t="str">
            <v>Item 8 Comm #</v>
          </cell>
          <cell r="BC1" t="str">
            <v>Item 8 Description</v>
          </cell>
          <cell r="BD1" t="str">
            <v>Item 8 Prod #</v>
          </cell>
          <cell r="BE1" t="str">
            <v>Item 8 Arrive date</v>
          </cell>
          <cell r="BF1" t="str">
            <v>Item 8 date due</v>
          </cell>
          <cell r="BG1" t="str">
            <v>Item 9 Qty</v>
          </cell>
          <cell r="BH1" t="str">
            <v>Item 9 Comm #</v>
          </cell>
          <cell r="BI1" t="str">
            <v>Item 9 Description</v>
          </cell>
          <cell r="BJ1" t="str">
            <v>Item 9 Prod #</v>
          </cell>
          <cell r="BK1" t="str">
            <v>Item 9 Arrive date</v>
          </cell>
          <cell r="BL1" t="str">
            <v>Item 9 date due</v>
          </cell>
          <cell r="BM1" t="str">
            <v>Item 10 Qty</v>
          </cell>
          <cell r="BN1" t="str">
            <v>Item 10 Comm #</v>
          </cell>
          <cell r="BO1" t="str">
            <v>Item 10 Description</v>
          </cell>
          <cell r="BP1" t="str">
            <v>Item 10 Prod #</v>
          </cell>
          <cell r="BQ1" t="str">
            <v>Item 10 Arrive date</v>
          </cell>
          <cell r="BT1" t="str">
            <v>Item 11 Qty</v>
          </cell>
          <cell r="BU1" t="str">
            <v>Item 11 Comm #</v>
          </cell>
          <cell r="BV1" t="str">
            <v>Item 11 Description</v>
          </cell>
          <cell r="BW1" t="str">
            <v>Item 11 Prod #</v>
          </cell>
          <cell r="BX1" t="str">
            <v>Item 11 Arrive date</v>
          </cell>
          <cell r="BY1" t="str">
            <v>Item 11 date due</v>
          </cell>
          <cell r="BZ1" t="str">
            <v>Item 12 Qty</v>
          </cell>
          <cell r="CA1" t="str">
            <v>Item 12 Comm #</v>
          </cell>
          <cell r="CB1" t="str">
            <v>Item 12 Description</v>
          </cell>
          <cell r="CC1" t="str">
            <v>Item 12 Prod #</v>
          </cell>
          <cell r="CD1" t="str">
            <v>Item 12 Arrive date</v>
          </cell>
          <cell r="CE1" t="str">
            <v>Item 12 date due</v>
          </cell>
          <cell r="CF1" t="str">
            <v>Item 13 Qty</v>
          </cell>
          <cell r="CG1" t="str">
            <v>Item 13 Comm #</v>
          </cell>
          <cell r="CH1" t="str">
            <v>Item 13 Description</v>
          </cell>
          <cell r="CI1" t="str">
            <v>Item 13 Prod #</v>
          </cell>
          <cell r="CJ1" t="str">
            <v>Item 13 Arrive date</v>
          </cell>
          <cell r="CK1" t="str">
            <v>Item 13 date due</v>
          </cell>
          <cell r="CL1" t="str">
            <v>Item 14 Qty</v>
          </cell>
          <cell r="CM1" t="str">
            <v>Item 14 Comm #</v>
          </cell>
          <cell r="CN1" t="str">
            <v>Item 14 Description</v>
          </cell>
          <cell r="CO1" t="str">
            <v>Item 14 Prod #</v>
          </cell>
          <cell r="CP1" t="str">
            <v>Item 14 Arrive date</v>
          </cell>
          <cell r="CQ1" t="str">
            <v>Item 14 date due</v>
          </cell>
          <cell r="CR1" t="str">
            <v>Item 15 Qty</v>
          </cell>
          <cell r="CS1" t="str">
            <v>Item 15 Comm #</v>
          </cell>
          <cell r="CT1" t="str">
            <v>Item 15 Description</v>
          </cell>
          <cell r="CU1" t="str">
            <v>Item 15 Prod #</v>
          </cell>
          <cell r="CV1" t="str">
            <v>Item 15 Arrive date</v>
          </cell>
          <cell r="CW1" t="str">
            <v>Item 15 date due</v>
          </cell>
          <cell r="CX1" t="str">
            <v>Item 16 Qty</v>
          </cell>
          <cell r="CY1" t="str">
            <v>Item 16 Comm #</v>
          </cell>
          <cell r="CZ1" t="str">
            <v>Item 16 Description</v>
          </cell>
          <cell r="DA1" t="str">
            <v>Item 16 Prod #</v>
          </cell>
          <cell r="DB1" t="str">
            <v>Item 16 Arrive date</v>
          </cell>
          <cell r="DC1" t="str">
            <v>Item 16 date due</v>
          </cell>
          <cell r="DD1" t="str">
            <v>Item 17 Qty</v>
          </cell>
          <cell r="DE1" t="str">
            <v>Item 17 Comm #</v>
          </cell>
          <cell r="DF1" t="str">
            <v>Item 17 Description</v>
          </cell>
          <cell r="DG1" t="str">
            <v>Item 17 Prod #</v>
          </cell>
          <cell r="DH1" t="str">
            <v>Item 17 Arrive date</v>
          </cell>
          <cell r="DI1" t="str">
            <v>Item 17 date due</v>
          </cell>
          <cell r="DJ1" t="str">
            <v>Item 18 Qty</v>
          </cell>
          <cell r="DK1" t="str">
            <v>Item 18 Comm #</v>
          </cell>
          <cell r="DL1" t="str">
            <v>Item 18 Description</v>
          </cell>
          <cell r="DM1" t="str">
            <v>Item 18 Prod #</v>
          </cell>
          <cell r="DN1" t="str">
            <v>Item 18 Arrive date</v>
          </cell>
          <cell r="DO1" t="str">
            <v>Item 18 date due</v>
          </cell>
          <cell r="DP1" t="str">
            <v>Item 19 Qty</v>
          </cell>
          <cell r="DQ1" t="str">
            <v>Item 19 Comm #</v>
          </cell>
          <cell r="DR1" t="str">
            <v>Item 19 Description</v>
          </cell>
          <cell r="DS1" t="str">
            <v>Item 19 Prod #</v>
          </cell>
          <cell r="DT1" t="str">
            <v>Item 19 Arrive date</v>
          </cell>
          <cell r="DU1" t="str">
            <v>Item 19 date due</v>
          </cell>
          <cell r="DV1" t="str">
            <v>Item 20 Qty</v>
          </cell>
          <cell r="DW1" t="str">
            <v>Item 20 Comm #</v>
          </cell>
          <cell r="DX1" t="str">
            <v>Item 20 Description</v>
          </cell>
          <cell r="DY1" t="str">
            <v>Item 20 Prod #</v>
          </cell>
          <cell r="DZ1" t="str">
            <v>Item 20 Arrive date</v>
          </cell>
          <cell r="EA1" t="str">
            <v>Item 20 date due</v>
          </cell>
        </row>
        <row r="2">
          <cell r="B2" t="str">
            <v>LB</v>
          </cell>
          <cell r="C2" t="str">
            <v>P</v>
          </cell>
          <cell r="E2">
            <v>35688</v>
          </cell>
          <cell r="F2">
            <v>35688</v>
          </cell>
          <cell r="G2" t="str">
            <v>Rishma Prasad</v>
          </cell>
          <cell r="H2" t="str">
            <v>Broussard</v>
          </cell>
          <cell r="I2">
            <v>6413</v>
          </cell>
          <cell r="J2" t="str">
            <v>Oxy Bullock A-1 -This job may be up in approx two weeks; REF RO # 144271</v>
          </cell>
          <cell r="K2">
            <v>1</v>
          </cell>
          <cell r="L2">
            <v>1</v>
          </cell>
          <cell r="N2" t="str">
            <v xml:space="preserve">89-40 "F-1" RET PROD PKR     </v>
          </cell>
          <cell r="O2" t="str">
            <v>426-09</v>
          </cell>
          <cell r="P2">
            <v>35702</v>
          </cell>
          <cell r="Q2">
            <v>35702</v>
          </cell>
          <cell r="R2">
            <v>1</v>
          </cell>
          <cell r="S2" t="str">
            <v>02-43234-QD</v>
          </cell>
          <cell r="T2" t="str">
            <v>89-40 GUIDE</v>
          </cell>
          <cell r="U2">
            <v>35702</v>
          </cell>
          <cell r="V2">
            <v>35702</v>
          </cell>
          <cell r="W2">
            <v>35702</v>
          </cell>
          <cell r="X2" t="str">
            <v>FLOAT</v>
          </cell>
          <cell r="Y2" t="str">
            <v>SHOE</v>
          </cell>
          <cell r="Z2" t="str">
            <v>ASSY,</v>
          </cell>
          <cell r="AA2">
            <v>35702</v>
          </cell>
          <cell r="AB2">
            <v>35702</v>
          </cell>
          <cell r="AC2">
            <v>1</v>
          </cell>
          <cell r="AD2" t="str">
            <v>02-43230-DV</v>
          </cell>
          <cell r="AE2" t="str">
            <v>499-41 Bottom Sub 80-40 3 1/2 12.95 Hyd PH-6, BMS S501 (just like 02-43230-24 except w/ 9 Cr, BMS S501)</v>
          </cell>
          <cell r="AF2" t="str">
            <v>499-41</v>
          </cell>
          <cell r="AG2">
            <v>35702</v>
          </cell>
          <cell r="AH2">
            <v>35702</v>
          </cell>
          <cell r="AI2">
            <v>1</v>
          </cell>
          <cell r="AJ2" t="str">
            <v>469-21-35XX</v>
          </cell>
          <cell r="AK2" t="str">
            <v>Wireline entry guide w/ 4.75 OD to 3 1/2 12.95# PH-6 Box thread up, using BMS S501, 9 Cr material w/ qty (4) 1/2" dia holes drilled into taper from OD angle to ID of WLEG</v>
          </cell>
          <cell r="AL2" t="str">
            <v>469-21</v>
          </cell>
          <cell r="AM2">
            <v>35702</v>
          </cell>
          <cell r="AN2">
            <v>35702</v>
          </cell>
          <cell r="AO2">
            <v>1</v>
          </cell>
          <cell r="AP2" t="str">
            <v>453-30-31DQ</v>
          </cell>
          <cell r="AQ2" t="str">
            <v>80-40 Model "G-22S" Locator Seal Assy w/ 3 1/2 9.2# CSCB Hydril x/ 1/2 Muleshoe w/ 2 ARYTE SU, 9 Cr</v>
          </cell>
          <cell r="AR2" t="str">
            <v>453-30</v>
          </cell>
          <cell r="AS2">
            <v>35702</v>
          </cell>
          <cell r="AT2">
            <v>35702</v>
          </cell>
          <cell r="AU2">
            <v>2</v>
          </cell>
          <cell r="AV2" t="str">
            <v>02-67262-16</v>
          </cell>
          <cell r="AW2" t="str">
            <v>80-40 Spacer tube 8', 9 Cr, BMS S501, 3.625 Stub Acme box x pin</v>
          </cell>
          <cell r="AX2" t="str">
            <v>80-40 Spacer tube 8', 9 Cr, BMS S501, 3.625 Stub Acme box x pin</v>
          </cell>
          <cell r="AY2">
            <v>35702</v>
          </cell>
          <cell r="AZ2">
            <v>35702</v>
          </cell>
          <cell r="BA2">
            <v>35702</v>
          </cell>
          <cell r="BB2">
            <v>4</v>
          </cell>
          <cell r="BC2" t="str">
            <v>01-41745-58</v>
          </cell>
          <cell r="BD2" t="str">
            <v xml:space="preserve">80-40 SEAL UNIT BMS-S501 W/A-RYTE PACKING UNIT W/ BMS-S210 METAL GOODS                        </v>
          </cell>
          <cell r="BE2">
            <v>35702</v>
          </cell>
          <cell r="BF2">
            <v>35702</v>
          </cell>
          <cell r="BG2">
            <v>35702</v>
          </cell>
        </row>
        <row r="3">
          <cell r="B3" t="str">
            <v>LB</v>
          </cell>
          <cell r="C3" t="str">
            <v>PA</v>
          </cell>
          <cell r="E3">
            <v>35692</v>
          </cell>
          <cell r="F3">
            <v>35692</v>
          </cell>
          <cell r="G3" t="str">
            <v>Rishma Prasad</v>
          </cell>
          <cell r="H3" t="str">
            <v>Broussard</v>
          </cell>
          <cell r="I3">
            <v>6413</v>
          </cell>
          <cell r="J3" t="str">
            <v>GBH-36 LTSA for Spirit Energy 76 for Nathan Johnson, BOT Sales</v>
          </cell>
          <cell r="K3">
            <v>1</v>
          </cell>
          <cell r="L3">
            <v>1</v>
          </cell>
          <cell r="N3" t="str">
            <v>80-40 GBH-36 LTSA w/ 3 1/2" 9.3# Hydril 533 Box thds up x 10' seal assy x 1/2 mule shoe using minimum 30-36 Rc material per BMS A101; order of seals: 1 locator sub w/ bonded seals, 1 bonded seal unit, 4' 80-40 spacer tube, 4 bonded seal units, 1/2 m.s.</v>
          </cell>
          <cell r="O3" t="str">
            <v>450-01</v>
          </cell>
          <cell r="P3">
            <v>35704</v>
          </cell>
          <cell r="Q3">
            <v>35704</v>
          </cell>
        </row>
        <row r="4">
          <cell r="B4" t="str">
            <v>LB</v>
          </cell>
          <cell r="C4" t="str">
            <v>PA</v>
          </cell>
          <cell r="E4" t="str">
            <v>9/24/97 THIS ORDER CONFIRMED BY BOT SALES 9/24/97 4PM</v>
          </cell>
          <cell r="F4" t="str">
            <v>9/24/97 THIS ORDER CONFIRMED BY BOT SALES 9/24/97 4PM</v>
          </cell>
          <cell r="G4" t="str">
            <v>R PRASAD</v>
          </cell>
          <cell r="H4" t="str">
            <v>Broussard</v>
          </cell>
          <cell r="I4">
            <v>6413</v>
          </cell>
          <cell r="J4" t="str">
            <v>AMOCO PARLANGE 6 - RE - COMPLETION (BURNT LAST PACKER OVER ON SUNDAY, 9/21/97) READY FOR REPLACEMENT BUT NEED BACKUP ASSY ORDERED</v>
          </cell>
          <cell r="K4">
            <v>1</v>
          </cell>
          <cell r="L4">
            <v>1</v>
          </cell>
          <cell r="N4" t="str">
            <v>SUPER FB-3 PACKER W/ AFLAS PE W/ 4 1/2 23.7 NEW VAM BOX USING INC 718 W/ 3.270 NONSEALING BORE</v>
          </cell>
          <cell r="O4" t="str">
            <v>413-50</v>
          </cell>
          <cell r="P4" t="str">
            <v>RO 145675; WILL DELIVER TO CADE 10/20/97 PER M RANDALL 10/6/97</v>
          </cell>
          <cell r="Q4">
            <v>2</v>
          </cell>
          <cell r="R4">
            <v>2</v>
          </cell>
          <cell r="S4" t="str">
            <v>0247469-XX</v>
          </cell>
          <cell r="T4" t="str">
            <v>15' 80-32 SEAL BORE EXTENSION W/ 4 1/2 12.7# NEW VAM PIN X 4.3212 CRUSH RING PIN USING CHEAPER OF (1) SUPER 13 CR 95 KSI MATERIAL = 0247469-XX OR (2) INC 718 MATERIAL = 0247469QQ</v>
          </cell>
          <cell r="U4" t="str">
            <v>11/4/97 ON RO 145675 PER B AMBERG EMAIL 9/26/97</v>
          </cell>
          <cell r="V4" t="str">
            <v>11/4/97 ON RO 145675 PER B AMBERG EMAIL 9/26/97</v>
          </cell>
          <cell r="W4">
            <v>1</v>
          </cell>
          <cell r="X4">
            <v>1</v>
          </cell>
          <cell r="Y4" t="str">
            <v>0286215-XX</v>
          </cell>
          <cell r="Z4" t="str">
            <v>80-32 CONCENTRIC COUPLING 80-32 W/ CRUSH RING BOX X BOX USING CHEAPER OF (1) SUPER 13 CR 95 KSI MATERIAL = 0286215-XX OR (2) INC 718 MATERIAL = 0286215QA</v>
          </cell>
          <cell r="AA4" t="str">
            <v>11/4/97 ON RO 145675 PER B AMBERG EMAIL 9/26/97</v>
          </cell>
          <cell r="AB4" t="str">
            <v>11/4/97 ON RO 145675 PER B AMBERG EMAIL 9/26/97</v>
          </cell>
        </row>
        <row r="5">
          <cell r="B5" t="str">
            <v>LB</v>
          </cell>
          <cell r="C5" t="str">
            <v>INF</v>
          </cell>
          <cell r="E5">
            <v>35704</v>
          </cell>
          <cell r="F5">
            <v>35704</v>
          </cell>
          <cell r="G5" t="str">
            <v>B. VINCENT</v>
          </cell>
          <cell r="H5" t="str">
            <v>LB</v>
          </cell>
          <cell r="I5">
            <v>6413</v>
          </cell>
          <cell r="J5" t="str">
            <v>STOCK</v>
          </cell>
          <cell r="K5">
            <v>3</v>
          </cell>
          <cell r="L5">
            <v>3</v>
          </cell>
          <cell r="N5" t="str">
            <v xml:space="preserve"> ER 052996 LIFT SUB F/ECP 5.50 IN 17.00 LB/FT 8RD BOX  X BUTTRESS PIN, 9 FT LG, L-80             </v>
          </cell>
          <cell r="O5">
            <v>30148</v>
          </cell>
          <cell r="P5" t="str">
            <v>ASAP</v>
          </cell>
          <cell r="Q5">
            <v>2</v>
          </cell>
          <cell r="R5">
            <v>2</v>
          </cell>
          <cell r="S5">
            <v>301485301</v>
          </cell>
          <cell r="T5" t="str">
            <v xml:space="preserve"> ER 041796    LIFT SUB F/PAYZONE &amp; ISOZONE F/ECP F/7.625 IN     33.7 LB/FT 8RD BOX X BUTTRESS PIN, 9FT LG.  (29.7# DRIFT) P-110                                          </v>
          </cell>
          <cell r="U5">
            <v>30148</v>
          </cell>
          <cell r="V5" t="str">
            <v>ASAP</v>
          </cell>
          <cell r="W5">
            <v>1</v>
          </cell>
          <cell r="X5">
            <v>1</v>
          </cell>
          <cell r="Y5" t="str">
            <v>30148XXXX</v>
          </cell>
          <cell r="Z5" t="str">
            <v>9.63" 47# 43.5#DRIFT BUTTRESS BOX BY PIN 9' LONG P-110 LIFT SUB</v>
          </cell>
          <cell r="AA5">
            <v>30148</v>
          </cell>
          <cell r="AB5" t="str">
            <v>ASAP</v>
          </cell>
          <cell r="AC5">
            <v>2</v>
          </cell>
          <cell r="AD5">
            <v>2</v>
          </cell>
          <cell r="AE5">
            <v>301486332</v>
          </cell>
          <cell r="AF5" t="str">
            <v xml:space="preserve"> ER082197   LIFT SUB F/ECP 9.63 IN 53.5 LB/FT DRIFT TO 47.0   LB/FT 8RD BOX X BUTTRESS PIN, 9 FT, P-110                                             </v>
          </cell>
          <cell r="AG5">
            <v>30148</v>
          </cell>
          <cell r="AH5" t="str">
            <v>ASAP</v>
          </cell>
          <cell r="AI5">
            <v>2</v>
          </cell>
          <cell r="AJ5">
            <v>2</v>
          </cell>
          <cell r="AK5">
            <v>301486306</v>
          </cell>
          <cell r="AL5" t="str">
            <v xml:space="preserve"> ER 050996  LIFT SUB F/ECP 9.63 IN 53.5 LB/FT DRIFT TO 47.0   LB/FT BUTTRESS BOX X PIN, 9 FT, P110                                           </v>
          </cell>
          <cell r="AM5">
            <v>30148</v>
          </cell>
          <cell r="AN5" t="str">
            <v>ASAP</v>
          </cell>
        </row>
        <row r="6">
          <cell r="B6" t="str">
            <v>LB</v>
          </cell>
          <cell r="C6" t="str">
            <v>INF</v>
          </cell>
          <cell r="E6">
            <v>100297</v>
          </cell>
          <cell r="F6">
            <v>100297</v>
          </cell>
          <cell r="G6" t="str">
            <v>B. VINCENT</v>
          </cell>
          <cell r="H6" t="str">
            <v>LB</v>
          </cell>
          <cell r="I6">
            <v>6413</v>
          </cell>
          <cell r="J6" t="str">
            <v>STOCK</v>
          </cell>
          <cell r="K6" t="str">
            <v>5'</v>
          </cell>
          <cell r="L6" t="str">
            <v>5'</v>
          </cell>
          <cell r="N6" t="str">
            <v>.038 - 400PSI SHEAR WIRE</v>
          </cell>
          <cell r="O6">
            <v>35709</v>
          </cell>
          <cell r="P6">
            <v>35709</v>
          </cell>
          <cell r="Q6" t="str">
            <v>5'</v>
          </cell>
          <cell r="R6" t="str">
            <v>5'</v>
          </cell>
          <cell r="S6">
            <v>47251140</v>
          </cell>
          <cell r="T6" t="str">
            <v>.040 - 575 PSI SHEAR WIRE</v>
          </cell>
          <cell r="U6">
            <v>35709</v>
          </cell>
          <cell r="V6">
            <v>35709</v>
          </cell>
          <cell r="W6" t="str">
            <v>5'</v>
          </cell>
          <cell r="X6" t="str">
            <v>5'</v>
          </cell>
          <cell r="Y6">
            <v>47251145</v>
          </cell>
          <cell r="Z6" t="str">
            <v>.045 750 PSI SHEAR WIRE</v>
          </cell>
          <cell r="AA6">
            <v>35709</v>
          </cell>
          <cell r="AB6">
            <v>35709</v>
          </cell>
          <cell r="AC6" t="str">
            <v>5'</v>
          </cell>
          <cell r="AD6" t="str">
            <v>5'</v>
          </cell>
          <cell r="AE6">
            <v>47251151</v>
          </cell>
          <cell r="AF6" t="str">
            <v>.051 1000 PSI SHEAR WIRE</v>
          </cell>
          <cell r="AG6">
            <v>35709</v>
          </cell>
          <cell r="AH6">
            <v>35709</v>
          </cell>
          <cell r="AI6" t="str">
            <v>5'</v>
          </cell>
          <cell r="AJ6" t="str">
            <v>5'</v>
          </cell>
          <cell r="AK6">
            <v>47251157</v>
          </cell>
          <cell r="AL6" t="str">
            <v>.057 1250 PSI SHEAR WIRE</v>
          </cell>
          <cell r="AM6">
            <v>35709</v>
          </cell>
          <cell r="AN6">
            <v>35709</v>
          </cell>
          <cell r="AO6" t="str">
            <v>5'</v>
          </cell>
          <cell r="AP6" t="str">
            <v>5'</v>
          </cell>
          <cell r="AQ6">
            <v>47251164</v>
          </cell>
          <cell r="AR6" t="str">
            <v>.064 1600 PSI SHEAR WIRE</v>
          </cell>
          <cell r="AS6">
            <v>35709</v>
          </cell>
          <cell r="AT6">
            <v>35709</v>
          </cell>
          <cell r="AU6" t="str">
            <v>5'</v>
          </cell>
          <cell r="AV6" t="str">
            <v>5'</v>
          </cell>
          <cell r="AW6">
            <v>47251172</v>
          </cell>
          <cell r="AX6" t="str">
            <v>.072 2000 PSI SHEAR WIRE</v>
          </cell>
          <cell r="AY6">
            <v>35709</v>
          </cell>
          <cell r="AZ6">
            <v>35709</v>
          </cell>
          <cell r="BA6" t="str">
            <v>5'</v>
          </cell>
          <cell r="BB6" t="str">
            <v>5'</v>
          </cell>
          <cell r="BC6">
            <v>47251181</v>
          </cell>
          <cell r="BD6" t="str">
            <v>.081 2600 PSI SHEAR WIRE</v>
          </cell>
          <cell r="BE6">
            <v>35709</v>
          </cell>
          <cell r="BF6">
            <v>35709</v>
          </cell>
        </row>
        <row r="7">
          <cell r="B7" t="str">
            <v>LB</v>
          </cell>
          <cell r="C7" t="str">
            <v>P</v>
          </cell>
          <cell r="E7">
            <v>35709</v>
          </cell>
          <cell r="F7">
            <v>35709</v>
          </cell>
          <cell r="G7" t="str">
            <v>Rishma Prasad</v>
          </cell>
          <cell r="H7" t="str">
            <v>LB</v>
          </cell>
          <cell r="I7">
            <v>6413</v>
          </cell>
          <cell r="J7" t="str">
            <v xml:space="preserve">AMOCO MERRICK ESTATES - TWO 83-40 SUPER FB-3'S WERE ORDERED FOR THIS WELL &amp; CSG SIZE WAS CHANGED BY CUST ON 8/25/97 SO CADE OPS COORD PLANNED ON USING THE TWO PKRS WE HAD IN WHSE (ONE FROM MAR 97 SOLD ON ANOTHER WELL AS BACKUP PKR &amp; OTHER WAS BACKUP FOR </v>
          </cell>
          <cell r="K7" t="str">
            <v>PARLANGE 6 BUT WAS USED FOR PARLANGE 6 RECOMMPLETE SINCE BURNT 1ST PKR; THUS, WE HAVE ONLY 1 87-40 IN WHSE LEFT FROM BACKUP PKR  IN MAR  97 SO WE NEED TO ORDER TWO FOR THIS WELL; ONE MAIN ONE &amp; ONE BACKUP; WE HAVE ASSEMBLED MERRICK ESTATES USING 3/97 PKR)</v>
          </cell>
          <cell r="L7">
            <v>2</v>
          </cell>
          <cell r="N7" t="str">
            <v>SUPER FB-3 PACKER W/ AFLAS PE W/ 4 1/2 23.7 NEW VAM BOX USING INC 718 W/ 3.270 NONSEALING BORE</v>
          </cell>
          <cell r="O7" t="str">
            <v>413-50</v>
          </cell>
          <cell r="P7" t="str">
            <v>CUST SVC - PLEASE SUBMIT PLANNED DELIVERY DATE</v>
          </cell>
          <cell r="S7" t="str">
            <v xml:space="preserve">     </v>
          </cell>
          <cell r="T7" t="str">
            <v xml:space="preserve">     </v>
          </cell>
          <cell r="AE7" t="str">
            <v xml:space="preserve">  </v>
          </cell>
          <cell r="AF7" t="str">
            <v xml:space="preserve">  </v>
          </cell>
          <cell r="AK7" t="str">
            <v xml:space="preserve">        </v>
          </cell>
          <cell r="AL7" t="str">
            <v xml:space="preserve">        </v>
          </cell>
        </row>
        <row r="8">
          <cell r="B8" t="str">
            <v>LB</v>
          </cell>
          <cell r="C8" t="str">
            <v>PA</v>
          </cell>
          <cell r="E8">
            <v>35709</v>
          </cell>
          <cell r="F8">
            <v>35709</v>
          </cell>
          <cell r="G8" t="str">
            <v>W. STOVALL</v>
          </cell>
          <cell r="H8" t="str">
            <v>LB</v>
          </cell>
          <cell r="I8">
            <v>6413</v>
          </cell>
          <cell r="J8" t="str">
            <v>REG. FREIGHT  TRK.</v>
          </cell>
          <cell r="K8">
            <v>10</v>
          </cell>
          <cell r="L8">
            <v>10</v>
          </cell>
          <cell r="N8" t="str">
            <v>BAKERSEAL</v>
          </cell>
          <cell r="O8" t="str">
            <v>899-33</v>
          </cell>
          <cell r="P8">
            <v>35711</v>
          </cell>
          <cell r="Q8">
            <v>10</v>
          </cell>
          <cell r="R8">
            <v>10</v>
          </cell>
          <cell r="S8" t="str">
            <v>0218918-00</v>
          </cell>
          <cell r="T8" t="str">
            <v>1 3/8 RUBBER BALL</v>
          </cell>
          <cell r="U8">
            <v>35711</v>
          </cell>
          <cell r="V8">
            <v>35711</v>
          </cell>
          <cell r="W8">
            <v>10</v>
          </cell>
          <cell r="X8">
            <v>10</v>
          </cell>
          <cell r="Y8" t="str">
            <v>02-17168-00</v>
          </cell>
          <cell r="Z8" t="str">
            <v>1 3/4 RUBBER BALL</v>
          </cell>
          <cell r="AA8">
            <v>35711</v>
          </cell>
          <cell r="AB8">
            <v>35711</v>
          </cell>
          <cell r="AC8">
            <v>10</v>
          </cell>
          <cell r="AD8">
            <v>10</v>
          </cell>
          <cell r="AE8" t="str">
            <v>899-34-218P</v>
          </cell>
          <cell r="AF8" t="str">
            <v>BAKER API MOD.  DOPE</v>
          </cell>
          <cell r="AG8" t="str">
            <v>899-34</v>
          </cell>
          <cell r="AH8">
            <v>35711</v>
          </cell>
          <cell r="AI8">
            <v>3</v>
          </cell>
          <cell r="AJ8">
            <v>3</v>
          </cell>
          <cell r="AK8" t="str">
            <v>01-69949-00</v>
          </cell>
          <cell r="AM8">
            <v>35711</v>
          </cell>
          <cell r="AN8">
            <v>35711</v>
          </cell>
          <cell r="AO8">
            <v>2</v>
          </cell>
          <cell r="AP8">
            <v>2</v>
          </cell>
          <cell r="AQ8" t="str">
            <v>01-70743-00</v>
          </cell>
          <cell r="AU8">
            <v>2</v>
          </cell>
          <cell r="AV8">
            <v>2</v>
          </cell>
          <cell r="AW8" t="str">
            <v>01-53507-00</v>
          </cell>
          <cell r="BA8">
            <v>2</v>
          </cell>
          <cell r="BB8">
            <v>2</v>
          </cell>
          <cell r="BC8" t="str">
            <v>0289664-00</v>
          </cell>
          <cell r="BG8">
            <v>1</v>
          </cell>
          <cell r="BH8">
            <v>1</v>
          </cell>
          <cell r="BI8" t="str">
            <v>01-54505-00</v>
          </cell>
          <cell r="BM8">
            <v>2</v>
          </cell>
          <cell r="BN8">
            <v>2</v>
          </cell>
          <cell r="BO8" t="str">
            <v>0240249-00</v>
          </cell>
        </row>
        <row r="9">
          <cell r="B9" t="str">
            <v>LB</v>
          </cell>
          <cell r="C9" t="str">
            <v>PA</v>
          </cell>
          <cell r="E9">
            <v>35709</v>
          </cell>
          <cell r="F9">
            <v>35709</v>
          </cell>
          <cell r="G9" t="str">
            <v>W. STOVALL</v>
          </cell>
          <cell r="H9" t="str">
            <v>LB</v>
          </cell>
          <cell r="I9">
            <v>6413</v>
          </cell>
          <cell r="J9" t="str">
            <v>REG. FREIGHT  TRK.</v>
          </cell>
          <cell r="K9">
            <v>1</v>
          </cell>
          <cell r="L9">
            <v>1</v>
          </cell>
          <cell r="O9">
            <v>35711</v>
          </cell>
          <cell r="P9">
            <v>35711</v>
          </cell>
          <cell r="Q9">
            <v>100</v>
          </cell>
          <cell r="R9">
            <v>100</v>
          </cell>
          <cell r="S9" t="str">
            <v>WWT11FOOO</v>
          </cell>
          <cell r="U9">
            <v>35711</v>
          </cell>
          <cell r="V9">
            <v>35711</v>
          </cell>
          <cell r="W9">
            <v>50</v>
          </cell>
          <cell r="X9">
            <v>50</v>
          </cell>
          <cell r="Y9" t="str">
            <v>WWT51F630</v>
          </cell>
          <cell r="AA9">
            <v>35711</v>
          </cell>
          <cell r="AB9">
            <v>35711</v>
          </cell>
          <cell r="AC9">
            <v>200</v>
          </cell>
          <cell r="AD9">
            <v>200</v>
          </cell>
          <cell r="AE9" t="str">
            <v>0261209-00</v>
          </cell>
          <cell r="AG9">
            <v>35711</v>
          </cell>
          <cell r="AH9">
            <v>35711</v>
          </cell>
          <cell r="AI9">
            <v>200</v>
          </cell>
          <cell r="AJ9">
            <v>200</v>
          </cell>
          <cell r="AK9" t="str">
            <v>02-61359-00</v>
          </cell>
          <cell r="AM9">
            <v>35711</v>
          </cell>
          <cell r="AN9">
            <v>35711</v>
          </cell>
          <cell r="AO9">
            <v>200</v>
          </cell>
          <cell r="AP9">
            <v>200</v>
          </cell>
          <cell r="AQ9" t="str">
            <v>02-61360-00</v>
          </cell>
          <cell r="AS9">
            <v>35711</v>
          </cell>
          <cell r="AT9">
            <v>35711</v>
          </cell>
          <cell r="AU9">
            <v>200</v>
          </cell>
          <cell r="AV9">
            <v>200</v>
          </cell>
          <cell r="AW9" t="str">
            <v>02-61362-00</v>
          </cell>
          <cell r="AY9">
            <v>35711</v>
          </cell>
          <cell r="AZ9">
            <v>35711</v>
          </cell>
          <cell r="BA9">
            <v>100</v>
          </cell>
          <cell r="BB9">
            <v>100</v>
          </cell>
          <cell r="BC9" t="str">
            <v>02-61366-00</v>
          </cell>
          <cell r="BE9">
            <v>35711</v>
          </cell>
          <cell r="BF9">
            <v>35711</v>
          </cell>
          <cell r="BG9">
            <v>200</v>
          </cell>
          <cell r="BH9">
            <v>200</v>
          </cell>
          <cell r="BI9" t="str">
            <v>02-61367-00</v>
          </cell>
          <cell r="BK9">
            <v>35711</v>
          </cell>
          <cell r="BL9">
            <v>35711</v>
          </cell>
          <cell r="BM9">
            <v>50</v>
          </cell>
          <cell r="BN9">
            <v>50</v>
          </cell>
          <cell r="BO9" t="str">
            <v>02-61369-00</v>
          </cell>
          <cell r="BQ9">
            <v>35711</v>
          </cell>
        </row>
        <row r="10">
          <cell r="B10" t="str">
            <v>LB</v>
          </cell>
          <cell r="C10" t="str">
            <v>PA</v>
          </cell>
          <cell r="E10">
            <v>35709</v>
          </cell>
          <cell r="F10">
            <v>35709</v>
          </cell>
          <cell r="G10" t="str">
            <v>W. STOVALL</v>
          </cell>
          <cell r="H10" t="str">
            <v>LB</v>
          </cell>
          <cell r="I10">
            <v>6413</v>
          </cell>
          <cell r="J10" t="str">
            <v>REG. FREIGHT  TRK.</v>
          </cell>
          <cell r="K10">
            <v>200</v>
          </cell>
          <cell r="L10">
            <v>200</v>
          </cell>
          <cell r="O10">
            <v>35711</v>
          </cell>
          <cell r="P10">
            <v>35711</v>
          </cell>
          <cell r="Q10">
            <v>200</v>
          </cell>
          <cell r="R10">
            <v>200</v>
          </cell>
          <cell r="S10" t="str">
            <v>02-30982-00</v>
          </cell>
          <cell r="U10">
            <v>35711</v>
          </cell>
          <cell r="V10">
            <v>35711</v>
          </cell>
          <cell r="W10">
            <v>200</v>
          </cell>
          <cell r="X10">
            <v>200</v>
          </cell>
          <cell r="Y10" t="str">
            <v>02-30982-01</v>
          </cell>
          <cell r="AA10">
            <v>35711</v>
          </cell>
          <cell r="AB10">
            <v>35711</v>
          </cell>
          <cell r="AC10">
            <v>50</v>
          </cell>
          <cell r="AD10">
            <v>50</v>
          </cell>
          <cell r="AE10" t="str">
            <v>WWB221V40</v>
          </cell>
          <cell r="AG10">
            <v>35711</v>
          </cell>
          <cell r="AH10">
            <v>35711</v>
          </cell>
          <cell r="AI10">
            <v>50</v>
          </cell>
          <cell r="AJ10">
            <v>50</v>
          </cell>
          <cell r="AK10" t="str">
            <v>WWB213V40</v>
          </cell>
          <cell r="AM10">
            <v>35711</v>
          </cell>
          <cell r="AN10">
            <v>35711</v>
          </cell>
          <cell r="AO10">
            <v>50</v>
          </cell>
          <cell r="AP10">
            <v>50</v>
          </cell>
          <cell r="AQ10" t="str">
            <v>WWB332V40</v>
          </cell>
          <cell r="AS10">
            <v>35711</v>
          </cell>
          <cell r="AT10">
            <v>35711</v>
          </cell>
          <cell r="AU10">
            <v>50</v>
          </cell>
          <cell r="AV10">
            <v>50</v>
          </cell>
          <cell r="AW10" t="str">
            <v>WWB229V40</v>
          </cell>
          <cell r="AY10">
            <v>35711</v>
          </cell>
          <cell r="AZ10">
            <v>35711</v>
          </cell>
          <cell r="BA10">
            <v>50</v>
          </cell>
          <cell r="BB10">
            <v>50</v>
          </cell>
          <cell r="BC10" t="str">
            <v>WWB135V40</v>
          </cell>
          <cell r="BE10">
            <v>35711</v>
          </cell>
          <cell r="BF10">
            <v>35711</v>
          </cell>
          <cell r="BG10">
            <v>50</v>
          </cell>
          <cell r="BH10">
            <v>50</v>
          </cell>
          <cell r="BI10" t="str">
            <v>WWB216V40</v>
          </cell>
          <cell r="BK10">
            <v>35711</v>
          </cell>
          <cell r="BL10">
            <v>35711</v>
          </cell>
          <cell r="BM10">
            <v>50</v>
          </cell>
          <cell r="BN10">
            <v>50</v>
          </cell>
          <cell r="BO10" t="str">
            <v>WWB218V40</v>
          </cell>
          <cell r="BQ10">
            <v>35711</v>
          </cell>
        </row>
        <row r="11">
          <cell r="B11" t="str">
            <v>LB</v>
          </cell>
          <cell r="C11" t="str">
            <v>PA</v>
          </cell>
          <cell r="E11">
            <v>35709</v>
          </cell>
          <cell r="F11">
            <v>35709</v>
          </cell>
          <cell r="G11" t="str">
            <v>W. STOVALL</v>
          </cell>
          <cell r="H11" t="str">
            <v>LB</v>
          </cell>
          <cell r="I11">
            <v>6413</v>
          </cell>
          <cell r="J11" t="str">
            <v>REG. FREIGHT  TRK.</v>
          </cell>
          <cell r="K11">
            <v>50</v>
          </cell>
          <cell r="L11">
            <v>50</v>
          </cell>
          <cell r="O11">
            <v>35711</v>
          </cell>
          <cell r="P11">
            <v>35711</v>
          </cell>
          <cell r="Q11">
            <v>50</v>
          </cell>
          <cell r="R11">
            <v>50</v>
          </cell>
          <cell r="S11" t="str">
            <v>WW144V40</v>
          </cell>
          <cell r="U11">
            <v>35711</v>
          </cell>
          <cell r="V11">
            <v>35711</v>
          </cell>
          <cell r="W11">
            <v>50</v>
          </cell>
          <cell r="X11">
            <v>50</v>
          </cell>
          <cell r="Y11" t="str">
            <v>WWB148V40</v>
          </cell>
          <cell r="AA11">
            <v>35711</v>
          </cell>
          <cell r="AB11">
            <v>35711</v>
          </cell>
          <cell r="AC11">
            <v>50</v>
          </cell>
          <cell r="AD11">
            <v>50</v>
          </cell>
          <cell r="AE11" t="str">
            <v>WWB146V40</v>
          </cell>
          <cell r="AG11">
            <v>35711</v>
          </cell>
          <cell r="AH11">
            <v>35711</v>
          </cell>
          <cell r="AI11">
            <v>50</v>
          </cell>
          <cell r="AJ11">
            <v>50</v>
          </cell>
          <cell r="AK11" t="str">
            <v>WWB154V40</v>
          </cell>
          <cell r="AM11">
            <v>35711</v>
          </cell>
          <cell r="AN11">
            <v>35711</v>
          </cell>
          <cell r="AO11">
            <v>50</v>
          </cell>
          <cell r="AP11">
            <v>50</v>
          </cell>
          <cell r="AQ11" t="str">
            <v>WWB158V40</v>
          </cell>
          <cell r="AS11">
            <v>35711</v>
          </cell>
          <cell r="AT11">
            <v>35711</v>
          </cell>
          <cell r="AU11">
            <v>50</v>
          </cell>
          <cell r="AV11">
            <v>50</v>
          </cell>
          <cell r="AW11" t="str">
            <v>WWB159V40</v>
          </cell>
          <cell r="AY11">
            <v>35711</v>
          </cell>
          <cell r="AZ11">
            <v>35711</v>
          </cell>
          <cell r="BA11">
            <v>50</v>
          </cell>
          <cell r="BB11">
            <v>50</v>
          </cell>
          <cell r="BC11" t="str">
            <v>WWB224V40</v>
          </cell>
          <cell r="BE11">
            <v>35711</v>
          </cell>
          <cell r="BF11">
            <v>35711</v>
          </cell>
          <cell r="BG11">
            <v>50</v>
          </cell>
          <cell r="BH11">
            <v>50</v>
          </cell>
          <cell r="BI11" t="str">
            <v>WWB228V40</v>
          </cell>
          <cell r="BK11">
            <v>35711</v>
          </cell>
          <cell r="BL11">
            <v>35711</v>
          </cell>
          <cell r="BM11">
            <v>50</v>
          </cell>
          <cell r="BN11">
            <v>50</v>
          </cell>
          <cell r="BO11" t="str">
            <v>WWB227V40</v>
          </cell>
          <cell r="BQ11">
            <v>35711</v>
          </cell>
        </row>
        <row r="12">
          <cell r="B12" t="str">
            <v>LB</v>
          </cell>
          <cell r="C12" t="str">
            <v>PA</v>
          </cell>
          <cell r="E12">
            <v>35709</v>
          </cell>
          <cell r="F12">
            <v>35709</v>
          </cell>
          <cell r="G12" t="str">
            <v>W. STOVALL</v>
          </cell>
          <cell r="H12" t="str">
            <v>LB</v>
          </cell>
          <cell r="I12">
            <v>6413</v>
          </cell>
          <cell r="J12" t="str">
            <v>REG. FREIGHT  TRK.</v>
          </cell>
          <cell r="K12">
            <v>50</v>
          </cell>
          <cell r="L12">
            <v>50</v>
          </cell>
          <cell r="O12">
            <v>35711</v>
          </cell>
          <cell r="P12">
            <v>35711</v>
          </cell>
          <cell r="Q12">
            <v>50</v>
          </cell>
          <cell r="R12">
            <v>50</v>
          </cell>
          <cell r="S12" t="str">
            <v>WWB225V40</v>
          </cell>
          <cell r="U12">
            <v>35711</v>
          </cell>
          <cell r="V12">
            <v>35711</v>
          </cell>
          <cell r="W12">
            <v>50</v>
          </cell>
          <cell r="X12">
            <v>50</v>
          </cell>
          <cell r="Y12" t="str">
            <v>WWB232V40</v>
          </cell>
          <cell r="AA12">
            <v>35711</v>
          </cell>
          <cell r="AB12">
            <v>35711</v>
          </cell>
          <cell r="AC12">
            <v>200</v>
          </cell>
          <cell r="AD12">
            <v>200</v>
          </cell>
          <cell r="AE12" t="str">
            <v>WWB227V40</v>
          </cell>
          <cell r="AG12">
            <v>35711</v>
          </cell>
          <cell r="AH12">
            <v>35711</v>
          </cell>
          <cell r="AI12">
            <v>50</v>
          </cell>
          <cell r="AJ12">
            <v>50</v>
          </cell>
          <cell r="AK12" t="str">
            <v>WWB233V40</v>
          </cell>
          <cell r="AM12">
            <v>35711</v>
          </cell>
          <cell r="AN12">
            <v>35711</v>
          </cell>
          <cell r="AO12">
            <v>200</v>
          </cell>
          <cell r="AP12">
            <v>200</v>
          </cell>
          <cell r="AQ12" t="str">
            <v>WWB234V40</v>
          </cell>
          <cell r="AS12">
            <v>35711</v>
          </cell>
          <cell r="AT12">
            <v>35711</v>
          </cell>
          <cell r="AU12">
            <v>50</v>
          </cell>
          <cell r="AV12">
            <v>50</v>
          </cell>
          <cell r="AW12" t="str">
            <v>WWB235V40</v>
          </cell>
          <cell r="AY12">
            <v>35711</v>
          </cell>
          <cell r="AZ12">
            <v>35711</v>
          </cell>
          <cell r="BA12">
            <v>100</v>
          </cell>
          <cell r="BB12">
            <v>100</v>
          </cell>
          <cell r="BC12" t="str">
            <v>WWB236V40</v>
          </cell>
          <cell r="BE12">
            <v>35711</v>
          </cell>
          <cell r="BF12">
            <v>35711</v>
          </cell>
          <cell r="BG12">
            <v>100</v>
          </cell>
          <cell r="BH12">
            <v>100</v>
          </cell>
          <cell r="BI12" t="str">
            <v>WWB237V40</v>
          </cell>
          <cell r="BK12">
            <v>35711</v>
          </cell>
          <cell r="BL12">
            <v>35711</v>
          </cell>
          <cell r="BM12">
            <v>50</v>
          </cell>
          <cell r="BN12">
            <v>50</v>
          </cell>
          <cell r="BO12" t="str">
            <v>WWB238V40</v>
          </cell>
          <cell r="BQ12">
            <v>35711</v>
          </cell>
        </row>
        <row r="13">
          <cell r="B13" t="str">
            <v>LB</v>
          </cell>
          <cell r="C13" t="str">
            <v>PA</v>
          </cell>
          <cell r="E13">
            <v>35709</v>
          </cell>
          <cell r="F13">
            <v>35709</v>
          </cell>
          <cell r="G13" t="str">
            <v>W. STOVALL</v>
          </cell>
          <cell r="H13" t="str">
            <v>LB</v>
          </cell>
          <cell r="I13">
            <v>6413</v>
          </cell>
          <cell r="J13" t="str">
            <v>REG. FREIGHT  TRK.</v>
          </cell>
          <cell r="K13">
            <v>100</v>
          </cell>
          <cell r="L13">
            <v>100</v>
          </cell>
          <cell r="O13">
            <v>35711</v>
          </cell>
          <cell r="P13">
            <v>35711</v>
          </cell>
          <cell r="Q13">
            <v>100</v>
          </cell>
          <cell r="R13">
            <v>100</v>
          </cell>
          <cell r="S13" t="str">
            <v>WWB240V40</v>
          </cell>
          <cell r="U13">
            <v>35711</v>
          </cell>
          <cell r="V13">
            <v>35711</v>
          </cell>
          <cell r="W13">
            <v>50</v>
          </cell>
          <cell r="X13">
            <v>50</v>
          </cell>
          <cell r="Y13" t="str">
            <v>WWB242V40</v>
          </cell>
          <cell r="AA13">
            <v>35711</v>
          </cell>
          <cell r="AB13">
            <v>35711</v>
          </cell>
          <cell r="AC13">
            <v>50</v>
          </cell>
          <cell r="AD13">
            <v>50</v>
          </cell>
          <cell r="AE13" t="str">
            <v>WWB243V40</v>
          </cell>
          <cell r="AG13">
            <v>35711</v>
          </cell>
          <cell r="AH13">
            <v>35711</v>
          </cell>
          <cell r="AI13">
            <v>50</v>
          </cell>
          <cell r="AJ13">
            <v>50</v>
          </cell>
          <cell r="AK13" t="str">
            <v>WWB247V40</v>
          </cell>
          <cell r="AM13">
            <v>35711</v>
          </cell>
          <cell r="AN13">
            <v>35711</v>
          </cell>
          <cell r="AO13">
            <v>50</v>
          </cell>
          <cell r="AP13">
            <v>50</v>
          </cell>
          <cell r="AQ13" t="str">
            <v>WWB248V40</v>
          </cell>
          <cell r="AS13">
            <v>35711</v>
          </cell>
          <cell r="AT13">
            <v>35711</v>
          </cell>
          <cell r="AU13">
            <v>50</v>
          </cell>
          <cell r="AV13">
            <v>50</v>
          </cell>
          <cell r="AW13" t="str">
            <v>WWB249V40</v>
          </cell>
          <cell r="AY13">
            <v>35711</v>
          </cell>
          <cell r="AZ13">
            <v>35711</v>
          </cell>
          <cell r="BA13">
            <v>50</v>
          </cell>
          <cell r="BB13">
            <v>50</v>
          </cell>
          <cell r="BC13" t="str">
            <v>WWB250V40</v>
          </cell>
          <cell r="BE13">
            <v>35711</v>
          </cell>
          <cell r="BF13">
            <v>35711</v>
          </cell>
          <cell r="BG13">
            <v>50</v>
          </cell>
          <cell r="BH13">
            <v>50</v>
          </cell>
          <cell r="BI13" t="str">
            <v>WWB339V40</v>
          </cell>
          <cell r="BK13">
            <v>35711</v>
          </cell>
          <cell r="BL13">
            <v>35711</v>
          </cell>
          <cell r="BM13">
            <v>100</v>
          </cell>
          <cell r="BN13">
            <v>100</v>
          </cell>
          <cell r="BO13" t="str">
            <v>WWB334V40</v>
          </cell>
          <cell r="BQ13">
            <v>35711</v>
          </cell>
        </row>
        <row r="14">
          <cell r="B14" t="str">
            <v>LB</v>
          </cell>
          <cell r="C14" t="str">
            <v>PA</v>
          </cell>
          <cell r="E14">
            <v>35709</v>
          </cell>
          <cell r="F14">
            <v>35709</v>
          </cell>
          <cell r="G14" t="str">
            <v>W. STOVALL</v>
          </cell>
          <cell r="H14" t="str">
            <v>LB</v>
          </cell>
          <cell r="I14">
            <v>6413</v>
          </cell>
          <cell r="J14" t="str">
            <v>REG. FREIGHT  TRK.</v>
          </cell>
          <cell r="K14">
            <v>100</v>
          </cell>
          <cell r="L14">
            <v>100</v>
          </cell>
          <cell r="O14">
            <v>35711</v>
          </cell>
          <cell r="P14">
            <v>35711</v>
          </cell>
          <cell r="Q14">
            <v>100</v>
          </cell>
          <cell r="R14">
            <v>100</v>
          </cell>
          <cell r="S14" t="str">
            <v>WWB341V40</v>
          </cell>
          <cell r="U14">
            <v>35711</v>
          </cell>
          <cell r="V14">
            <v>35711</v>
          </cell>
          <cell r="W14">
            <v>50</v>
          </cell>
          <cell r="X14">
            <v>50</v>
          </cell>
          <cell r="Y14" t="str">
            <v>WWB211V40</v>
          </cell>
          <cell r="AA14">
            <v>35711</v>
          </cell>
          <cell r="AB14">
            <v>35711</v>
          </cell>
          <cell r="AC14">
            <v>50</v>
          </cell>
          <cell r="AD14">
            <v>50</v>
          </cell>
          <cell r="AE14" t="str">
            <v>WWB114V40</v>
          </cell>
          <cell r="AG14">
            <v>35711</v>
          </cell>
          <cell r="AH14">
            <v>35711</v>
          </cell>
          <cell r="AI14">
            <v>50</v>
          </cell>
          <cell r="AJ14">
            <v>50</v>
          </cell>
          <cell r="AK14" t="str">
            <v>WWB113V40</v>
          </cell>
          <cell r="AM14">
            <v>35711</v>
          </cell>
          <cell r="AN14">
            <v>35711</v>
          </cell>
          <cell r="AO14">
            <v>50</v>
          </cell>
          <cell r="AP14">
            <v>50</v>
          </cell>
          <cell r="AQ14" t="str">
            <v>WWB111V40</v>
          </cell>
          <cell r="AS14">
            <v>35711</v>
          </cell>
          <cell r="AT14">
            <v>35711</v>
          </cell>
          <cell r="AU14">
            <v>200</v>
          </cell>
          <cell r="AV14">
            <v>200</v>
          </cell>
          <cell r="AW14" t="str">
            <v>WWB344V40</v>
          </cell>
          <cell r="AY14">
            <v>35711</v>
          </cell>
          <cell r="AZ14">
            <v>35711</v>
          </cell>
          <cell r="BA14">
            <v>50</v>
          </cell>
          <cell r="BB14">
            <v>50</v>
          </cell>
          <cell r="BC14" t="str">
            <v>WWB111H40</v>
          </cell>
          <cell r="BE14">
            <v>35711</v>
          </cell>
          <cell r="BF14">
            <v>35711</v>
          </cell>
          <cell r="BG14">
            <v>50</v>
          </cell>
          <cell r="BH14">
            <v>50</v>
          </cell>
          <cell r="BI14" t="str">
            <v>WWB113H40</v>
          </cell>
          <cell r="BK14">
            <v>35711</v>
          </cell>
          <cell r="BL14">
            <v>35711</v>
          </cell>
          <cell r="BM14">
            <v>50</v>
          </cell>
          <cell r="BN14">
            <v>50</v>
          </cell>
          <cell r="BO14" t="str">
            <v>WWB114H40</v>
          </cell>
          <cell r="BQ14">
            <v>35711</v>
          </cell>
        </row>
        <row r="15">
          <cell r="B15" t="str">
            <v>LB</v>
          </cell>
          <cell r="C15" t="str">
            <v>PA</v>
          </cell>
          <cell r="E15">
            <v>35709</v>
          </cell>
          <cell r="F15">
            <v>35709</v>
          </cell>
          <cell r="G15" t="str">
            <v>W. STOVALL</v>
          </cell>
          <cell r="H15" t="str">
            <v>LB</v>
          </cell>
          <cell r="I15">
            <v>6413</v>
          </cell>
          <cell r="J15" t="str">
            <v>REG. FREIGHT  TRK.</v>
          </cell>
          <cell r="K15">
            <v>50</v>
          </cell>
          <cell r="L15">
            <v>50</v>
          </cell>
          <cell r="O15">
            <v>35711</v>
          </cell>
          <cell r="P15">
            <v>35711</v>
          </cell>
          <cell r="Q15">
            <v>200</v>
          </cell>
          <cell r="R15">
            <v>200</v>
          </cell>
          <cell r="S15" t="str">
            <v>WWB128H40</v>
          </cell>
          <cell r="U15">
            <v>35711</v>
          </cell>
          <cell r="V15">
            <v>35711</v>
          </cell>
          <cell r="W15">
            <v>50</v>
          </cell>
          <cell r="X15">
            <v>50</v>
          </cell>
          <cell r="Y15" t="str">
            <v>WWB133H40</v>
          </cell>
          <cell r="AA15">
            <v>35711</v>
          </cell>
          <cell r="AB15">
            <v>35711</v>
          </cell>
          <cell r="AC15">
            <v>50</v>
          </cell>
          <cell r="AD15">
            <v>50</v>
          </cell>
          <cell r="AE15" t="str">
            <v>WWB135H40</v>
          </cell>
          <cell r="AG15">
            <v>35711</v>
          </cell>
          <cell r="AH15">
            <v>35711</v>
          </cell>
          <cell r="AI15">
            <v>50</v>
          </cell>
          <cell r="AJ15">
            <v>50</v>
          </cell>
          <cell r="AK15" t="str">
            <v>WWB132H40</v>
          </cell>
          <cell r="AM15">
            <v>35711</v>
          </cell>
          <cell r="AN15">
            <v>35711</v>
          </cell>
          <cell r="AO15">
            <v>50</v>
          </cell>
          <cell r="AP15">
            <v>50</v>
          </cell>
          <cell r="AQ15" t="str">
            <v>WWB139H40</v>
          </cell>
          <cell r="AS15">
            <v>35711</v>
          </cell>
          <cell r="AT15">
            <v>35711</v>
          </cell>
          <cell r="AU15">
            <v>200</v>
          </cell>
          <cell r="AV15">
            <v>200</v>
          </cell>
          <cell r="AW15" t="str">
            <v>WWB141H40</v>
          </cell>
          <cell r="AY15">
            <v>35711</v>
          </cell>
          <cell r="AZ15">
            <v>35711</v>
          </cell>
          <cell r="BA15">
            <v>50</v>
          </cell>
          <cell r="BB15">
            <v>50</v>
          </cell>
          <cell r="BC15" t="str">
            <v>WWB144H40</v>
          </cell>
          <cell r="BE15">
            <v>35711</v>
          </cell>
          <cell r="BF15">
            <v>35711</v>
          </cell>
          <cell r="BG15">
            <v>200</v>
          </cell>
          <cell r="BH15">
            <v>200</v>
          </cell>
          <cell r="BI15" t="str">
            <v>WWB150H40</v>
          </cell>
          <cell r="BK15">
            <v>35711</v>
          </cell>
          <cell r="BL15">
            <v>35711</v>
          </cell>
          <cell r="BM15">
            <v>50</v>
          </cell>
          <cell r="BN15">
            <v>50</v>
          </cell>
          <cell r="BO15" t="str">
            <v>WWB153H40</v>
          </cell>
          <cell r="BQ15">
            <v>35711</v>
          </cell>
        </row>
        <row r="16">
          <cell r="B16" t="str">
            <v>LB</v>
          </cell>
          <cell r="C16" t="str">
            <v>PA</v>
          </cell>
          <cell r="E16">
            <v>35709</v>
          </cell>
          <cell r="F16">
            <v>35709</v>
          </cell>
          <cell r="G16" t="str">
            <v>W. STOVALL</v>
          </cell>
          <cell r="H16" t="str">
            <v>LB</v>
          </cell>
          <cell r="I16">
            <v>6413</v>
          </cell>
          <cell r="J16" t="str">
            <v>REG. FREIGHT  TRK.</v>
          </cell>
          <cell r="K16">
            <v>200</v>
          </cell>
          <cell r="L16">
            <v>200</v>
          </cell>
          <cell r="O16">
            <v>35711</v>
          </cell>
          <cell r="P16">
            <v>35711</v>
          </cell>
          <cell r="Q16">
            <v>50</v>
          </cell>
          <cell r="R16">
            <v>50</v>
          </cell>
          <cell r="S16" t="str">
            <v>WWB210H40</v>
          </cell>
          <cell r="U16">
            <v>35711</v>
          </cell>
          <cell r="V16">
            <v>35711</v>
          </cell>
          <cell r="W16">
            <v>50</v>
          </cell>
          <cell r="X16">
            <v>50</v>
          </cell>
          <cell r="Y16" t="str">
            <v>wwb211h40</v>
          </cell>
          <cell r="AA16">
            <v>35711</v>
          </cell>
          <cell r="AB16">
            <v>35711</v>
          </cell>
          <cell r="AC16">
            <v>200</v>
          </cell>
          <cell r="AD16">
            <v>200</v>
          </cell>
          <cell r="AE16" t="str">
            <v>WWB226H40</v>
          </cell>
          <cell r="AG16">
            <v>35711</v>
          </cell>
          <cell r="AH16">
            <v>35711</v>
          </cell>
          <cell r="AI16">
            <v>200</v>
          </cell>
          <cell r="AJ16">
            <v>200</v>
          </cell>
          <cell r="AK16" t="str">
            <v>WWB227H40</v>
          </cell>
          <cell r="AM16">
            <v>35711</v>
          </cell>
          <cell r="AN16">
            <v>35711</v>
          </cell>
          <cell r="AO16">
            <v>100</v>
          </cell>
          <cell r="AP16">
            <v>100</v>
          </cell>
          <cell r="AQ16" t="str">
            <v>WWB228H40</v>
          </cell>
          <cell r="AS16">
            <v>35711</v>
          </cell>
          <cell r="AT16">
            <v>35711</v>
          </cell>
          <cell r="AU16">
            <v>200</v>
          </cell>
          <cell r="AV16">
            <v>200</v>
          </cell>
          <cell r="AW16" t="str">
            <v>WWB229H40</v>
          </cell>
          <cell r="AY16">
            <v>35711</v>
          </cell>
          <cell r="AZ16">
            <v>35711</v>
          </cell>
          <cell r="BA16">
            <v>100</v>
          </cell>
          <cell r="BB16">
            <v>100</v>
          </cell>
          <cell r="BC16" t="str">
            <v>WWB230H40</v>
          </cell>
          <cell r="BE16">
            <v>35711</v>
          </cell>
          <cell r="BF16">
            <v>35711</v>
          </cell>
          <cell r="BG16">
            <v>100</v>
          </cell>
          <cell r="BH16">
            <v>100</v>
          </cell>
          <cell r="BI16" t="str">
            <v>WWB232H40</v>
          </cell>
          <cell r="BK16">
            <v>35711</v>
          </cell>
          <cell r="BL16">
            <v>35711</v>
          </cell>
          <cell r="BM16">
            <v>50</v>
          </cell>
          <cell r="BN16">
            <v>50</v>
          </cell>
          <cell r="BO16" t="str">
            <v>WWB233H40</v>
          </cell>
          <cell r="BQ16">
            <v>35711</v>
          </cell>
        </row>
        <row r="17">
          <cell r="B17" t="str">
            <v>LB</v>
          </cell>
          <cell r="C17" t="str">
            <v>PA</v>
          </cell>
          <cell r="E17">
            <v>35709</v>
          </cell>
          <cell r="F17">
            <v>35709</v>
          </cell>
          <cell r="G17" t="str">
            <v>W. STOVALL</v>
          </cell>
          <cell r="H17" t="str">
            <v>LB</v>
          </cell>
          <cell r="I17">
            <v>6413</v>
          </cell>
          <cell r="J17" t="str">
            <v>REG. FREIGHT  TRK.</v>
          </cell>
          <cell r="K17">
            <v>300</v>
          </cell>
          <cell r="L17">
            <v>300</v>
          </cell>
          <cell r="O17">
            <v>35711</v>
          </cell>
          <cell r="P17">
            <v>35711</v>
          </cell>
          <cell r="Q17">
            <v>50</v>
          </cell>
          <cell r="R17">
            <v>50</v>
          </cell>
          <cell r="S17" t="str">
            <v>WWB235H40</v>
          </cell>
          <cell r="U17">
            <v>35711</v>
          </cell>
          <cell r="V17">
            <v>35711</v>
          </cell>
          <cell r="W17">
            <v>100</v>
          </cell>
          <cell r="X17">
            <v>100</v>
          </cell>
          <cell r="Y17" t="str">
            <v>WWB238H40</v>
          </cell>
          <cell r="AA17">
            <v>35711</v>
          </cell>
          <cell r="AB17">
            <v>35711</v>
          </cell>
          <cell r="AC17">
            <v>200</v>
          </cell>
          <cell r="AD17">
            <v>200</v>
          </cell>
          <cell r="AE17" t="str">
            <v>WWB240H40</v>
          </cell>
          <cell r="AG17">
            <v>35711</v>
          </cell>
          <cell r="AH17">
            <v>35711</v>
          </cell>
          <cell r="AI17">
            <v>100</v>
          </cell>
          <cell r="AJ17">
            <v>100</v>
          </cell>
          <cell r="AK17" t="str">
            <v>WWB337H40</v>
          </cell>
          <cell r="AM17">
            <v>35711</v>
          </cell>
          <cell r="AN17">
            <v>35711</v>
          </cell>
          <cell r="AO17">
            <v>100</v>
          </cell>
          <cell r="AP17">
            <v>100</v>
          </cell>
          <cell r="AQ17" t="str">
            <v>WWB335H40</v>
          </cell>
          <cell r="AS17">
            <v>35711</v>
          </cell>
          <cell r="AT17">
            <v>35711</v>
          </cell>
          <cell r="AU17">
            <v>200</v>
          </cell>
          <cell r="AV17">
            <v>200</v>
          </cell>
          <cell r="AW17" t="str">
            <v>WWB334H40</v>
          </cell>
          <cell r="AY17">
            <v>35711</v>
          </cell>
          <cell r="AZ17">
            <v>35711</v>
          </cell>
          <cell r="BA17">
            <v>100</v>
          </cell>
          <cell r="BB17">
            <v>100</v>
          </cell>
          <cell r="BC17" t="str">
            <v>WWB325H40</v>
          </cell>
          <cell r="BE17">
            <v>35711</v>
          </cell>
          <cell r="BF17">
            <v>35711</v>
          </cell>
          <cell r="BG17">
            <v>100</v>
          </cell>
          <cell r="BH17">
            <v>100</v>
          </cell>
          <cell r="BI17" t="str">
            <v>WWB248H40</v>
          </cell>
          <cell r="BK17">
            <v>35711</v>
          </cell>
          <cell r="BL17">
            <v>35711</v>
          </cell>
          <cell r="BM17">
            <v>100</v>
          </cell>
          <cell r="BN17">
            <v>100</v>
          </cell>
          <cell r="BO17" t="str">
            <v>WWB247H40</v>
          </cell>
          <cell r="BQ17">
            <v>35711</v>
          </cell>
        </row>
        <row r="18">
          <cell r="B18" t="str">
            <v>LB</v>
          </cell>
          <cell r="C18" t="str">
            <v>PA</v>
          </cell>
          <cell r="E18">
            <v>35709</v>
          </cell>
          <cell r="F18">
            <v>35709</v>
          </cell>
          <cell r="G18" t="str">
            <v>W. STOVALL</v>
          </cell>
          <cell r="H18" t="str">
            <v>LB</v>
          </cell>
          <cell r="I18">
            <v>6413</v>
          </cell>
          <cell r="J18" t="str">
            <v>REG. FREIGHT  TRK.</v>
          </cell>
          <cell r="K18">
            <v>100</v>
          </cell>
          <cell r="L18">
            <v>100</v>
          </cell>
          <cell r="O18">
            <v>35711</v>
          </cell>
          <cell r="P18">
            <v>35711</v>
          </cell>
          <cell r="Q18">
            <v>100</v>
          </cell>
          <cell r="R18">
            <v>100</v>
          </cell>
          <cell r="S18" t="str">
            <v>WWB243H40</v>
          </cell>
          <cell r="U18">
            <v>35711</v>
          </cell>
          <cell r="V18">
            <v>35711</v>
          </cell>
          <cell r="W18">
            <v>100</v>
          </cell>
          <cell r="X18">
            <v>100</v>
          </cell>
          <cell r="Y18" t="str">
            <v>WWB244H40</v>
          </cell>
          <cell r="AA18">
            <v>35711</v>
          </cell>
          <cell r="AB18">
            <v>35711</v>
          </cell>
          <cell r="AC18">
            <v>200</v>
          </cell>
          <cell r="AD18">
            <v>200</v>
          </cell>
          <cell r="AE18" t="str">
            <v>WWB141V40</v>
          </cell>
          <cell r="AG18">
            <v>35711</v>
          </cell>
          <cell r="AH18">
            <v>35711</v>
          </cell>
          <cell r="AI18">
            <v>60</v>
          </cell>
          <cell r="AJ18">
            <v>60</v>
          </cell>
          <cell r="AK18" t="str">
            <v>02-00590-03</v>
          </cell>
          <cell r="AM18">
            <v>35711</v>
          </cell>
          <cell r="AN18">
            <v>35711</v>
          </cell>
          <cell r="AO18">
            <v>20</v>
          </cell>
          <cell r="AP18">
            <v>20</v>
          </cell>
          <cell r="AQ18" t="str">
            <v>02-72534-00</v>
          </cell>
          <cell r="AS18">
            <v>35711</v>
          </cell>
          <cell r="AT18">
            <v>35711</v>
          </cell>
          <cell r="AU18">
            <v>10</v>
          </cell>
          <cell r="AV18">
            <v>10</v>
          </cell>
          <cell r="AW18" t="str">
            <v>02-72220-00</v>
          </cell>
          <cell r="AY18">
            <v>35711</v>
          </cell>
          <cell r="AZ18">
            <v>35711</v>
          </cell>
          <cell r="BA18">
            <v>20</v>
          </cell>
          <cell r="BB18">
            <v>20</v>
          </cell>
          <cell r="BC18" t="str">
            <v>02-73864-00</v>
          </cell>
          <cell r="BE18">
            <v>35711</v>
          </cell>
          <cell r="BF18">
            <v>35711</v>
          </cell>
          <cell r="BG18">
            <v>17</v>
          </cell>
          <cell r="BH18">
            <v>17</v>
          </cell>
          <cell r="BI18" t="str">
            <v>02-73556-00</v>
          </cell>
          <cell r="BK18">
            <v>35711</v>
          </cell>
          <cell r="BL18">
            <v>35711</v>
          </cell>
          <cell r="BM18">
            <v>200</v>
          </cell>
          <cell r="BN18">
            <v>200</v>
          </cell>
          <cell r="BO18" t="str">
            <v>WWG518080</v>
          </cell>
          <cell r="BQ18">
            <v>35711</v>
          </cell>
        </row>
        <row r="19">
          <cell r="B19" t="str">
            <v>LB</v>
          </cell>
          <cell r="C19" t="str">
            <v>PA</v>
          </cell>
          <cell r="E19">
            <v>35709</v>
          </cell>
          <cell r="F19">
            <v>35709</v>
          </cell>
          <cell r="G19" t="str">
            <v>W. STOVALL</v>
          </cell>
          <cell r="H19" t="str">
            <v>LB</v>
          </cell>
          <cell r="I19">
            <v>6413</v>
          </cell>
          <cell r="J19" t="str">
            <v>REG. FREIGHT  TRK.</v>
          </cell>
          <cell r="K19">
            <v>200</v>
          </cell>
          <cell r="L19">
            <v>200</v>
          </cell>
          <cell r="O19">
            <v>35711</v>
          </cell>
          <cell r="P19">
            <v>35711</v>
          </cell>
          <cell r="Q19">
            <v>200</v>
          </cell>
          <cell r="R19">
            <v>200</v>
          </cell>
          <cell r="S19" t="str">
            <v>WWG51DO85</v>
          </cell>
          <cell r="U19">
            <v>35711</v>
          </cell>
          <cell r="V19">
            <v>35711</v>
          </cell>
          <cell r="W19">
            <v>200</v>
          </cell>
          <cell r="X19">
            <v>200</v>
          </cell>
          <cell r="Y19" t="str">
            <v>WWG651HOD5</v>
          </cell>
          <cell r="AA19">
            <v>35711</v>
          </cell>
          <cell r="AB19">
            <v>35711</v>
          </cell>
          <cell r="AC19">
            <v>200</v>
          </cell>
          <cell r="AD19">
            <v>200</v>
          </cell>
          <cell r="AE19" t="str">
            <v>WWG5110W0</v>
          </cell>
          <cell r="AG19">
            <v>35711</v>
          </cell>
          <cell r="AH19">
            <v>35711</v>
          </cell>
          <cell r="AI19">
            <v>200</v>
          </cell>
          <cell r="AJ19">
            <v>200</v>
          </cell>
          <cell r="AK19" t="str">
            <v>WWGE16328</v>
          </cell>
          <cell r="AM19">
            <v>35711</v>
          </cell>
          <cell r="AN19">
            <v>35711</v>
          </cell>
          <cell r="AO19">
            <v>200</v>
          </cell>
          <cell r="AP19">
            <v>200</v>
          </cell>
          <cell r="AQ19" t="str">
            <v>WWGE1BOBB</v>
          </cell>
          <cell r="AS19">
            <v>35711</v>
          </cell>
          <cell r="AT19">
            <v>35711</v>
          </cell>
          <cell r="AU19">
            <v>200</v>
          </cell>
          <cell r="AV19">
            <v>200</v>
          </cell>
          <cell r="AW19" t="str">
            <v>WWGE1BOMB</v>
          </cell>
          <cell r="AY19">
            <v>35711</v>
          </cell>
          <cell r="AZ19">
            <v>35711</v>
          </cell>
          <cell r="BA19">
            <v>200</v>
          </cell>
          <cell r="BB19">
            <v>200</v>
          </cell>
          <cell r="BC19" t="str">
            <v>WWG508040</v>
          </cell>
          <cell r="BE19">
            <v>35711</v>
          </cell>
          <cell r="BF19">
            <v>35711</v>
          </cell>
          <cell r="BG19">
            <v>200</v>
          </cell>
          <cell r="BH19">
            <v>200</v>
          </cell>
          <cell r="BI19" t="str">
            <v>WWGE1BOHR</v>
          </cell>
          <cell r="BK19">
            <v>35711</v>
          </cell>
          <cell r="BL19">
            <v>35711</v>
          </cell>
          <cell r="BM19">
            <v>200</v>
          </cell>
          <cell r="BN19">
            <v>200</v>
          </cell>
          <cell r="BO19" t="str">
            <v>WWGE180HR</v>
          </cell>
          <cell r="BQ19">
            <v>35711</v>
          </cell>
        </row>
        <row r="20">
          <cell r="B20" t="str">
            <v>LB</v>
          </cell>
          <cell r="C20" t="str">
            <v>PA</v>
          </cell>
          <cell r="E20">
            <v>35709</v>
          </cell>
          <cell r="F20">
            <v>35709</v>
          </cell>
          <cell r="G20" t="str">
            <v>W. STOVALL</v>
          </cell>
          <cell r="H20" t="str">
            <v>LB</v>
          </cell>
          <cell r="I20">
            <v>6413</v>
          </cell>
          <cell r="J20" t="str">
            <v>REG. FREIGHT  TRK.</v>
          </cell>
          <cell r="K20">
            <v>200</v>
          </cell>
          <cell r="L20">
            <v>200</v>
          </cell>
          <cell r="O20">
            <v>35711</v>
          </cell>
          <cell r="P20">
            <v>35711</v>
          </cell>
          <cell r="Q20">
            <v>200</v>
          </cell>
          <cell r="R20">
            <v>200</v>
          </cell>
          <cell r="S20" t="str">
            <v>WWGE180BR</v>
          </cell>
          <cell r="U20">
            <v>35711</v>
          </cell>
          <cell r="V20">
            <v>35711</v>
          </cell>
          <cell r="W20">
            <v>200</v>
          </cell>
          <cell r="X20">
            <v>200</v>
          </cell>
          <cell r="Y20" t="str">
            <v>WWGE1809R</v>
          </cell>
          <cell r="AA20">
            <v>35711</v>
          </cell>
          <cell r="AB20">
            <v>35711</v>
          </cell>
          <cell r="AC20">
            <v>200</v>
          </cell>
          <cell r="AD20">
            <v>200</v>
          </cell>
          <cell r="AE20" t="str">
            <v>WWGE18095</v>
          </cell>
          <cell r="AG20">
            <v>35711</v>
          </cell>
          <cell r="AH20">
            <v>35711</v>
          </cell>
          <cell r="AI20">
            <v>200</v>
          </cell>
          <cell r="AJ20">
            <v>200</v>
          </cell>
          <cell r="AK20" t="str">
            <v>WWGEOBO60</v>
          </cell>
          <cell r="AM20">
            <v>35711</v>
          </cell>
          <cell r="AN20">
            <v>35711</v>
          </cell>
          <cell r="AO20">
            <v>200</v>
          </cell>
          <cell r="AP20">
            <v>200</v>
          </cell>
          <cell r="AQ20" t="str">
            <v>WWG6OBO80</v>
          </cell>
          <cell r="AS20">
            <v>35711</v>
          </cell>
          <cell r="AT20">
            <v>35711</v>
          </cell>
          <cell r="AU20">
            <v>200</v>
          </cell>
          <cell r="AV20">
            <v>200</v>
          </cell>
          <cell r="AW20" t="str">
            <v>WWG51BOBO</v>
          </cell>
          <cell r="AY20">
            <v>35711</v>
          </cell>
          <cell r="AZ20">
            <v>35711</v>
          </cell>
          <cell r="BA20">
            <v>200</v>
          </cell>
          <cell r="BB20">
            <v>200</v>
          </cell>
          <cell r="BC20" t="str">
            <v>WWG51BODO</v>
          </cell>
          <cell r="BE20">
            <v>35711</v>
          </cell>
          <cell r="BF20">
            <v>35711</v>
          </cell>
          <cell r="BG20">
            <v>200</v>
          </cell>
          <cell r="BH20">
            <v>200</v>
          </cell>
          <cell r="BI20" t="str">
            <v>WWG51BOHO</v>
          </cell>
          <cell r="BK20">
            <v>35711</v>
          </cell>
          <cell r="BL20">
            <v>35711</v>
          </cell>
          <cell r="BM20">
            <v>200</v>
          </cell>
          <cell r="BN20">
            <v>200</v>
          </cell>
          <cell r="BO20" t="str">
            <v>01-30388-00</v>
          </cell>
          <cell r="BQ20">
            <v>35711</v>
          </cell>
        </row>
        <row r="21">
          <cell r="B21" t="str">
            <v>LB</v>
          </cell>
          <cell r="C21" t="str">
            <v>PA</v>
          </cell>
          <cell r="E21">
            <v>35709</v>
          </cell>
          <cell r="F21">
            <v>35709</v>
          </cell>
          <cell r="G21" t="str">
            <v>W. STOVALL</v>
          </cell>
          <cell r="H21" t="str">
            <v>LB</v>
          </cell>
          <cell r="I21">
            <v>6413</v>
          </cell>
          <cell r="J21" t="str">
            <v>REG. FREIGHT  TRK.</v>
          </cell>
          <cell r="K21">
            <v>25</v>
          </cell>
          <cell r="L21">
            <v>25</v>
          </cell>
          <cell r="O21">
            <v>35711</v>
          </cell>
          <cell r="P21">
            <v>35711</v>
          </cell>
          <cell r="Q21">
            <v>25</v>
          </cell>
          <cell r="R21">
            <v>25</v>
          </cell>
          <cell r="S21" t="str">
            <v>WWB116H40</v>
          </cell>
          <cell r="U21">
            <v>35711</v>
          </cell>
          <cell r="V21">
            <v>35711</v>
          </cell>
          <cell r="W21">
            <v>25</v>
          </cell>
          <cell r="X21">
            <v>25</v>
          </cell>
          <cell r="Y21" t="str">
            <v>WWB121H40</v>
          </cell>
          <cell r="AA21">
            <v>35711</v>
          </cell>
          <cell r="AB21">
            <v>35711</v>
          </cell>
          <cell r="AC21">
            <v>25</v>
          </cell>
          <cell r="AD21">
            <v>25</v>
          </cell>
          <cell r="AE21" t="str">
            <v>WWB018H40</v>
          </cell>
          <cell r="AG21">
            <v>35711</v>
          </cell>
          <cell r="AH21">
            <v>35711</v>
          </cell>
          <cell r="AI21">
            <v>25</v>
          </cell>
          <cell r="AJ21">
            <v>25</v>
          </cell>
          <cell r="AK21" t="str">
            <v>WWB014H40</v>
          </cell>
          <cell r="AM21">
            <v>35711</v>
          </cell>
          <cell r="AN21">
            <v>35711</v>
          </cell>
          <cell r="AO21">
            <v>25</v>
          </cell>
          <cell r="AP21">
            <v>25</v>
          </cell>
          <cell r="AQ21" t="str">
            <v>WWB110H40</v>
          </cell>
          <cell r="AS21">
            <v>35711</v>
          </cell>
          <cell r="AT21">
            <v>35711</v>
          </cell>
          <cell r="AU21">
            <v>25</v>
          </cell>
          <cell r="AV21">
            <v>25</v>
          </cell>
          <cell r="AW21" t="str">
            <v>WWB011H40</v>
          </cell>
          <cell r="AY21">
            <v>35711</v>
          </cell>
          <cell r="AZ21">
            <v>35711</v>
          </cell>
          <cell r="BA21">
            <v>6</v>
          </cell>
          <cell r="BB21">
            <v>6</v>
          </cell>
          <cell r="BC21" t="str">
            <v>02-71779-00</v>
          </cell>
          <cell r="BE21">
            <v>35711</v>
          </cell>
          <cell r="BF21">
            <v>35711</v>
          </cell>
          <cell r="BG21">
            <v>15</v>
          </cell>
          <cell r="BH21">
            <v>15</v>
          </cell>
          <cell r="BI21" t="str">
            <v>01-80610-00</v>
          </cell>
          <cell r="BK21">
            <v>35711</v>
          </cell>
          <cell r="BL21">
            <v>35711</v>
          </cell>
          <cell r="BM21">
            <v>6</v>
          </cell>
          <cell r="BN21">
            <v>6</v>
          </cell>
          <cell r="BO21" t="str">
            <v>02-74224-00</v>
          </cell>
          <cell r="BQ21">
            <v>35711</v>
          </cell>
        </row>
        <row r="22">
          <cell r="B22" t="str">
            <v>LB</v>
          </cell>
          <cell r="C22" t="str">
            <v>PA</v>
          </cell>
          <cell r="E22">
            <v>35709</v>
          </cell>
          <cell r="F22">
            <v>35709</v>
          </cell>
          <cell r="G22" t="str">
            <v>W. STOVALL</v>
          </cell>
          <cell r="H22" t="str">
            <v>LB</v>
          </cell>
          <cell r="I22">
            <v>6413</v>
          </cell>
          <cell r="J22" t="str">
            <v>REG. FREIGHT  TRK.</v>
          </cell>
          <cell r="K22">
            <v>6</v>
          </cell>
          <cell r="L22">
            <v>6</v>
          </cell>
          <cell r="O22">
            <v>35711</v>
          </cell>
          <cell r="P22">
            <v>35711</v>
          </cell>
          <cell r="Q22">
            <v>2</v>
          </cell>
          <cell r="R22">
            <v>2</v>
          </cell>
          <cell r="S22" t="str">
            <v>02-88811-00</v>
          </cell>
          <cell r="U22">
            <v>35711</v>
          </cell>
          <cell r="V22">
            <v>35711</v>
          </cell>
          <cell r="W22">
            <v>200</v>
          </cell>
          <cell r="X22">
            <v>200</v>
          </cell>
          <cell r="Y22" t="str">
            <v>WWG518040</v>
          </cell>
          <cell r="AA22">
            <v>35711</v>
          </cell>
          <cell r="AB22">
            <v>35711</v>
          </cell>
          <cell r="AC22">
            <v>6</v>
          </cell>
          <cell r="AD22">
            <v>6</v>
          </cell>
          <cell r="AE22" t="str">
            <v>02-71785-00</v>
          </cell>
          <cell r="AG22">
            <v>35711</v>
          </cell>
          <cell r="AH22">
            <v>35711</v>
          </cell>
          <cell r="AI22">
            <v>10</v>
          </cell>
          <cell r="AJ22">
            <v>10</v>
          </cell>
          <cell r="AK22" t="str">
            <v>02-25386-00</v>
          </cell>
          <cell r="AM22">
            <v>35711</v>
          </cell>
          <cell r="AN22">
            <v>35711</v>
          </cell>
          <cell r="AO22">
            <v>10</v>
          </cell>
          <cell r="AP22">
            <v>10</v>
          </cell>
          <cell r="AQ22" t="str">
            <v>01-25393-00</v>
          </cell>
          <cell r="AS22">
            <v>35711</v>
          </cell>
          <cell r="AT22">
            <v>35711</v>
          </cell>
          <cell r="AU22">
            <v>100</v>
          </cell>
          <cell r="AV22">
            <v>100</v>
          </cell>
          <cell r="AW22" t="str">
            <v>01-34152-00</v>
          </cell>
          <cell r="AY22">
            <v>35711</v>
          </cell>
          <cell r="AZ22">
            <v>35711</v>
          </cell>
          <cell r="BA22">
            <v>10</v>
          </cell>
          <cell r="BB22">
            <v>10</v>
          </cell>
          <cell r="BC22" t="str">
            <v>01-32291-00</v>
          </cell>
          <cell r="BE22">
            <v>35711</v>
          </cell>
          <cell r="BF22">
            <v>35711</v>
          </cell>
          <cell r="BG22">
            <v>10</v>
          </cell>
          <cell r="BH22">
            <v>10</v>
          </cell>
          <cell r="BI22" t="str">
            <v>01-25387-00</v>
          </cell>
          <cell r="BK22">
            <v>35711</v>
          </cell>
          <cell r="BL22">
            <v>35711</v>
          </cell>
          <cell r="BM22">
            <v>10</v>
          </cell>
          <cell r="BN22">
            <v>10</v>
          </cell>
          <cell r="BO22" t="str">
            <v>01-25394-00</v>
          </cell>
          <cell r="BQ22">
            <v>35711</v>
          </cell>
        </row>
        <row r="23">
          <cell r="B23" t="str">
            <v>LB</v>
          </cell>
          <cell r="C23" t="str">
            <v>PA</v>
          </cell>
          <cell r="E23">
            <v>35709</v>
          </cell>
          <cell r="F23">
            <v>35709</v>
          </cell>
          <cell r="G23" t="str">
            <v>W. STOVALL</v>
          </cell>
          <cell r="H23" t="str">
            <v>LB</v>
          </cell>
          <cell r="I23">
            <v>6413</v>
          </cell>
          <cell r="J23" t="str">
            <v>REG. FREIGHT  TRK.</v>
          </cell>
          <cell r="K23">
            <v>1</v>
          </cell>
          <cell r="L23">
            <v>1</v>
          </cell>
          <cell r="O23">
            <v>35711</v>
          </cell>
          <cell r="P23">
            <v>35711</v>
          </cell>
          <cell r="Q23">
            <v>1</v>
          </cell>
          <cell r="R23">
            <v>1</v>
          </cell>
          <cell r="S23" t="str">
            <v>02-73347-00</v>
          </cell>
          <cell r="U23">
            <v>35711</v>
          </cell>
          <cell r="V23">
            <v>35711</v>
          </cell>
          <cell r="W23">
            <v>1</v>
          </cell>
          <cell r="X23">
            <v>1</v>
          </cell>
          <cell r="Y23" t="str">
            <v>02-73303-00</v>
          </cell>
        </row>
        <row r="24">
          <cell r="B24" t="str">
            <v>LB</v>
          </cell>
          <cell r="C24" t="str">
            <v>PA</v>
          </cell>
          <cell r="E24">
            <v>35711</v>
          </cell>
          <cell r="F24">
            <v>35711</v>
          </cell>
          <cell r="G24" t="str">
            <v>R. PRASAD</v>
          </cell>
          <cell r="H24" t="str">
            <v>LB</v>
          </cell>
          <cell r="I24">
            <v>6413</v>
          </cell>
          <cell r="J24" t="str">
            <v>AMOCO PARLANGE 8 - SEAL ASSY.  (PKR HERE, SBE'S &amp; CONC COUP ON ORDER DR 970003-P, RO 145675 FOR 11/4/97 DELIVERY)</v>
          </cell>
          <cell r="K24">
            <v>1</v>
          </cell>
          <cell r="L24">
            <v>1</v>
          </cell>
          <cell r="N24" t="str">
            <v>80-32 'L-36S' LTSA W/ 2 7/8 7.7# FOX 'K' BOX UP X 1/2 MULESHOE, 31' LONG</v>
          </cell>
          <cell r="O24" t="str">
            <v>446-03</v>
          </cell>
          <cell r="P24">
            <v>35738</v>
          </cell>
          <cell r="Q24">
            <v>4</v>
          </cell>
          <cell r="R24">
            <v>4</v>
          </cell>
          <cell r="S24" t="str">
            <v>02-79244-00</v>
          </cell>
          <cell r="T24" t="str">
            <v>80-32 CRUSH RING</v>
          </cell>
          <cell r="U24">
            <v>35738</v>
          </cell>
          <cell r="V24">
            <v>35738</v>
          </cell>
          <cell r="W24">
            <v>1</v>
          </cell>
          <cell r="X24">
            <v>1</v>
          </cell>
          <cell r="Y24" t="str">
            <v>02-86215-XX</v>
          </cell>
          <cell r="Z24" t="str">
            <v>80-32 CONCENTRIC COUPLING; IF USING INC 718, 02-86215-QA.  MATERIAL MUST MATCH MATERIAL USED FOR SBE'S ON RO 145675 (DR  970003-PA)</v>
          </cell>
          <cell r="AA24">
            <v>35738</v>
          </cell>
          <cell r="AB24">
            <v>35738</v>
          </cell>
          <cell r="AC24">
            <v>1</v>
          </cell>
          <cell r="AD24">
            <v>1</v>
          </cell>
          <cell r="AE24" t="str">
            <v>0272293QL</v>
          </cell>
          <cell r="AF24" t="str">
            <v>LOCATOR SUB 2 7/8 7.7# FOX 'K' BOX X 2 7/8 7.8# VAM AG BOX USING INC 718 MATERIAL BMS N201 (THIS ITEM TO REPLACE THE ONE WE SOLD ON ORDER 301268 FOR 20' RENTAL SEALS THAT WERE NOT RUN)</v>
          </cell>
          <cell r="AG24">
            <v>35719</v>
          </cell>
          <cell r="AH24">
            <v>35719</v>
          </cell>
        </row>
        <row r="25">
          <cell r="B25" t="str">
            <v>LB</v>
          </cell>
          <cell r="C25" t="str">
            <v>P</v>
          </cell>
          <cell r="E25">
            <v>35711</v>
          </cell>
          <cell r="F25">
            <v>35711</v>
          </cell>
          <cell r="G25" t="str">
            <v>R PRASAD F/ D MCDONALD</v>
          </cell>
          <cell r="H25" t="str">
            <v>LB</v>
          </cell>
          <cell r="I25">
            <v>6413</v>
          </cell>
          <cell r="J25" t="str">
            <v>FOR UPCOMING CHESAPEAKE WORK F/ OPS COORDINATOR D MCDONALD</v>
          </cell>
          <cell r="K25">
            <v>4</v>
          </cell>
          <cell r="L25">
            <v>4</v>
          </cell>
          <cell r="N25" t="str">
            <v xml:space="preserve">88-32 7" 17-20# OR 7-5/8" 33.7-39# BPS-D103 (HP900) PACKING ELEMENT 90 HD NITRILE PE   </v>
          </cell>
          <cell r="O25" t="str">
            <v>424-03</v>
          </cell>
          <cell r="P25" t="str">
            <v>10/29/97; BUDDY MOVED TO TWO WKS SINCE WE HAVE 6 ON ORDER</v>
          </cell>
          <cell r="Q25">
            <v>35793</v>
          </cell>
        </row>
        <row r="26">
          <cell r="B26" t="str">
            <v>LB</v>
          </cell>
          <cell r="C26" t="str">
            <v>P</v>
          </cell>
          <cell r="E26">
            <v>35713</v>
          </cell>
          <cell r="F26">
            <v>35713</v>
          </cell>
          <cell r="G26" t="str">
            <v>OLIVER RUDESILL</v>
          </cell>
          <cell r="H26" t="str">
            <v>LB</v>
          </cell>
          <cell r="I26">
            <v>6413</v>
          </cell>
          <cell r="J26" t="str">
            <v>MCMORAN JA-3A OCS-G-3128 VERMILION 160</v>
          </cell>
        </row>
        <row r="27">
          <cell r="B27" t="str">
            <v>LB</v>
          </cell>
          <cell r="C27" t="str">
            <v>PA</v>
          </cell>
          <cell r="E27">
            <v>35713</v>
          </cell>
          <cell r="F27">
            <v>35713</v>
          </cell>
          <cell r="G27" t="str">
            <v>R PRASAD</v>
          </cell>
          <cell r="H27" t="str">
            <v>LB</v>
          </cell>
          <cell r="I27">
            <v>6413</v>
          </cell>
          <cell r="J27" t="str">
            <v>GBH-22S LTSA FOR SPIRIT ENERGY 76 FOR NATHAN JOHNSON, BOT SALES; REF DR 970002-PA (LTSA SPECS HAVE CHANGED PER N JOHNSON 10/10/97)</v>
          </cell>
          <cell r="K27">
            <v>1</v>
          </cell>
          <cell r="L27">
            <v>1</v>
          </cell>
          <cell r="N27" t="str">
            <v>80-40 GBH-22S LTSA w/ 3 1/2" 9.2# FOX 'K' Box thds up x 10' seal assy x 1/2 mule shoe using 13 CR material per BMS S210; order of seals: 1 locator sub w/ bonded seals, 1 bonded seal unit, 4' 80-40 spacer tube, 4 bonded seal units, 1/2 m.s.</v>
          </cell>
          <cell r="O27" t="str">
            <v>450-XX</v>
          </cell>
          <cell r="P27">
            <v>35723</v>
          </cell>
        </row>
        <row r="28">
          <cell r="B28" t="str">
            <v>LB</v>
          </cell>
          <cell r="C28" t="str">
            <v>PA</v>
          </cell>
          <cell r="E28">
            <v>35713</v>
          </cell>
          <cell r="F28">
            <v>35713</v>
          </cell>
          <cell r="G28" t="str">
            <v>Rishma Prasad</v>
          </cell>
          <cell r="H28" t="str">
            <v>LB</v>
          </cell>
          <cell r="I28">
            <v>6413</v>
          </cell>
          <cell r="J28" t="str">
            <v>S-22 ATSA 190-60 W/ 5 1/2 8RD LG BOX X 1/2 MS (WE WILL BUILD XO BACK TO 4 1/2 12.75# EU 8RD BOX TO MU TO TBG; WE WILL GET MOLDED SEALS FROM ET &amp; ORINGS FROM HERE); REF RO147543 (5 PARTS &amp; 1 ORING) BY KAREN, CUST SVC, NAVIG 10/10/97</v>
          </cell>
          <cell r="K28">
            <v>1</v>
          </cell>
          <cell r="L28">
            <v>1</v>
          </cell>
          <cell r="N28" t="str">
            <v xml:space="preserve">S-22 ATSA 190-60 5 1/2 8RD LG BOX X 1/2 MS 90 HD BONDED SEALS - </v>
          </cell>
          <cell r="O28" t="str">
            <v>444-51</v>
          </cell>
          <cell r="P28">
            <v>35714</v>
          </cell>
        </row>
        <row r="29">
          <cell r="B29" t="str">
            <v>LB</v>
          </cell>
          <cell r="C29" t="str">
            <v>P</v>
          </cell>
          <cell r="E29">
            <v>35714</v>
          </cell>
          <cell r="F29">
            <v>35714</v>
          </cell>
          <cell r="G29" t="str">
            <v>Rishma Prasad</v>
          </cell>
          <cell r="H29">
            <v>1</v>
          </cell>
          <cell r="I29">
            <v>6413</v>
          </cell>
          <cell r="J29" t="str">
            <v>PIONEER NATURAL RESOURCES - POINT COUPEE - JEWELL #1; NEED PACKING ELEMENT SINCE ONE WE HAVE IS NOW DAMAGED; PLEASE ENSURE THIS PART ARRIVES BY MONDAY 10/13/97</v>
          </cell>
          <cell r="K29">
            <v>1</v>
          </cell>
          <cell r="L29">
            <v>1</v>
          </cell>
          <cell r="N29" t="str">
            <v xml:space="preserve"> 21-25 PACKING ELEMENT</v>
          </cell>
          <cell r="O29">
            <v>35716</v>
          </cell>
          <cell r="P29">
            <v>35716</v>
          </cell>
        </row>
        <row r="30">
          <cell r="B30" t="str">
            <v>LB</v>
          </cell>
          <cell r="C30" t="str">
            <v>TT</v>
          </cell>
          <cell r="E30">
            <v>35716</v>
          </cell>
          <cell r="F30">
            <v>35716</v>
          </cell>
          <cell r="G30" t="str">
            <v>BENNY VINCENT</v>
          </cell>
          <cell r="H30" t="str">
            <v>LB</v>
          </cell>
          <cell r="I30">
            <v>6413</v>
          </cell>
          <cell r="J30" t="str">
            <v>PLEASE FEDEX OVERNIGHT PRIORITY PLEASE SHIP IN PARTS</v>
          </cell>
          <cell r="K30">
            <v>1</v>
          </cell>
          <cell r="L30">
            <v>1</v>
          </cell>
          <cell r="N30" t="str">
            <v>1.69" DUAL BACK PRESSURE VALVE</v>
          </cell>
          <cell r="O30">
            <v>33092</v>
          </cell>
          <cell r="P30">
            <v>35717</v>
          </cell>
        </row>
        <row r="31">
          <cell r="B31" t="str">
            <v>LB</v>
          </cell>
          <cell r="C31" t="str">
            <v>TT</v>
          </cell>
          <cell r="E31">
            <v>35716</v>
          </cell>
          <cell r="F31">
            <v>35716</v>
          </cell>
          <cell r="G31" t="str">
            <v>BENNY VINCENT</v>
          </cell>
          <cell r="H31" t="str">
            <v>LB</v>
          </cell>
          <cell r="I31">
            <v>6413</v>
          </cell>
          <cell r="J31" t="str">
            <v>ROBIN ROBINSON HAS ITEM 1 READY TO  SHIP.</v>
          </cell>
          <cell r="K31" t="str">
            <v>REGULAR FRIEGHT</v>
          </cell>
          <cell r="L31">
            <v>2</v>
          </cell>
          <cell r="N31" t="str">
            <v>1.69" E-LINE BOOSTER</v>
          </cell>
          <cell r="O31">
            <v>33084</v>
          </cell>
          <cell r="P31">
            <v>35718</v>
          </cell>
          <cell r="Q31">
            <v>2</v>
          </cell>
          <cell r="R31">
            <v>2</v>
          </cell>
          <cell r="S31" t="str">
            <v>WVLST0921</v>
          </cell>
          <cell r="T31" t="str">
            <v>HIGH TEMPERATURE GLUE</v>
          </cell>
          <cell r="U31">
            <v>43714</v>
          </cell>
          <cell r="V31" t="str">
            <v>ASAP</v>
          </cell>
        </row>
        <row r="32">
          <cell r="B32" t="str">
            <v>LB</v>
          </cell>
          <cell r="C32" t="str">
            <v>TT</v>
          </cell>
          <cell r="E32">
            <v>35723</v>
          </cell>
          <cell r="F32">
            <v>35723</v>
          </cell>
          <cell r="G32" t="str">
            <v>BENNY VINCENT</v>
          </cell>
          <cell r="H32" t="str">
            <v>LB</v>
          </cell>
          <cell r="I32">
            <v>6413</v>
          </cell>
          <cell r="J32" t="str">
            <v>TRUCK SURE</v>
          </cell>
          <cell r="K32">
            <v>90</v>
          </cell>
          <cell r="L32">
            <v>90</v>
          </cell>
          <cell r="N32" t="str">
            <v>2.13" E-LINE TOOL SHRINK WRAP ( MOTORS )</v>
          </cell>
          <cell r="O32">
            <v>43714</v>
          </cell>
          <cell r="P32">
            <v>35724</v>
          </cell>
          <cell r="Q32">
            <v>30</v>
          </cell>
          <cell r="R32">
            <v>30</v>
          </cell>
          <cell r="S32">
            <v>75908500</v>
          </cell>
          <cell r="T32" t="str">
            <v>2.13" E-LINE TOOL SHRINK WRAP ( MOTORS )</v>
          </cell>
          <cell r="U32">
            <v>43714</v>
          </cell>
          <cell r="V32">
            <v>35724</v>
          </cell>
          <cell r="W32">
            <v>300</v>
          </cell>
          <cell r="X32">
            <v>300</v>
          </cell>
          <cell r="Y32" t="str">
            <v>WWGFOBO8B</v>
          </cell>
          <cell r="Z32" t="str">
            <v>10-32x1/4 BRASS SHEAR SCREWS</v>
          </cell>
          <cell r="AA32">
            <v>35724</v>
          </cell>
          <cell r="AB32">
            <v>35724</v>
          </cell>
        </row>
        <row r="33">
          <cell r="B33" t="str">
            <v>LB</v>
          </cell>
          <cell r="C33" t="str">
            <v>INF</v>
          </cell>
          <cell r="E33">
            <v>35724</v>
          </cell>
          <cell r="F33">
            <v>35724</v>
          </cell>
          <cell r="G33" t="str">
            <v>BENNY VINCENT</v>
          </cell>
          <cell r="H33" t="str">
            <v>LB</v>
          </cell>
          <cell r="I33">
            <v>6413</v>
          </cell>
          <cell r="J33" t="str">
            <v>HOWCO/AMOCO E. CAM 221</v>
          </cell>
          <cell r="K33">
            <v>1</v>
          </cell>
          <cell r="L33">
            <v>1</v>
          </cell>
          <cell r="N33" t="str">
            <v xml:space="preserve"> 2.87"6.4# SL LK HT,20',L-80     4.25 OD,PZ SCOOP ECP </v>
          </cell>
          <cell r="O33">
            <v>30137</v>
          </cell>
          <cell r="P33" t="str">
            <v xml:space="preserve">  </v>
          </cell>
          <cell r="Q33">
            <v>35730</v>
          </cell>
        </row>
        <row r="34">
          <cell r="B34" t="str">
            <v>LB</v>
          </cell>
          <cell r="C34" t="str">
            <v>INF</v>
          </cell>
          <cell r="E34">
            <v>35727</v>
          </cell>
          <cell r="F34">
            <v>35727</v>
          </cell>
          <cell r="G34" t="str">
            <v>BENNY VINCENT</v>
          </cell>
          <cell r="H34" t="str">
            <v>LB</v>
          </cell>
          <cell r="I34">
            <v>6413</v>
          </cell>
          <cell r="J34" t="str">
            <v>EXXON</v>
          </cell>
          <cell r="K34" t="str">
            <v>S.TIM 54     G-29 S/T 2</v>
          </cell>
          <cell r="L34">
            <v>2</v>
          </cell>
          <cell r="N34" t="str">
            <v>4.5" 11.6# X 5.63" O.D. BUTRESS BOX BY BOX L-80 20' PAYZONE</v>
          </cell>
          <cell r="O34">
            <v>30137</v>
          </cell>
          <cell r="P34" t="str">
            <v xml:space="preserve"> </v>
          </cell>
          <cell r="Q34">
            <v>35739</v>
          </cell>
          <cell r="R34">
            <v>2</v>
          </cell>
          <cell r="S34">
            <v>301482407</v>
          </cell>
          <cell r="T34" t="str">
            <v>4.5" 11.6# LT&amp;C BOX BY BUTTRESS PIN L-80 9' LONG LIFT SUB</v>
          </cell>
          <cell r="U34">
            <v>30148</v>
          </cell>
          <cell r="V34">
            <v>35739</v>
          </cell>
          <cell r="W34">
            <v>35739</v>
          </cell>
          <cell r="X34">
            <v>1</v>
          </cell>
          <cell r="Y34">
            <v>301432431</v>
          </cell>
          <cell r="Z34" t="str">
            <v>4.5" 11.6# LT&amp;C BOX BY PIN L-80 3' LONG PROFILE SUB</v>
          </cell>
          <cell r="AA34">
            <v>30143</v>
          </cell>
          <cell r="AB34">
            <v>35739</v>
          </cell>
          <cell r="AC34">
            <v>35739</v>
          </cell>
          <cell r="AD34">
            <v>2</v>
          </cell>
          <cell r="AE34">
            <v>301432410</v>
          </cell>
          <cell r="AF34" t="str">
            <v>4.5" 11.6# BUTTRESS PIN BY LT&amp;C PIN L-80 PROFILE SUB</v>
          </cell>
          <cell r="AG34">
            <v>30143</v>
          </cell>
          <cell r="AH34">
            <v>35739</v>
          </cell>
          <cell r="AI34">
            <v>35739</v>
          </cell>
          <cell r="AJ34" t="str">
            <v xml:space="preserve"> </v>
          </cell>
          <cell r="AK34" t="str">
            <v xml:space="preserve"> </v>
          </cell>
          <cell r="AL34" t="str">
            <v xml:space="preserve"> </v>
          </cell>
          <cell r="AM34" t="str">
            <v xml:space="preserve"> </v>
          </cell>
          <cell r="AN34" t="str">
            <v xml:space="preserve"> </v>
          </cell>
          <cell r="AO34" t="str">
            <v xml:space="preserve"> </v>
          </cell>
        </row>
        <row r="35">
          <cell r="B35" t="str">
            <v>LB</v>
          </cell>
          <cell r="C35" t="str">
            <v>P</v>
          </cell>
          <cell r="E35">
            <v>35730</v>
          </cell>
          <cell r="F35">
            <v>35730</v>
          </cell>
          <cell r="G35" t="str">
            <v>Rishma Prasad</v>
          </cell>
          <cell r="H35" t="str">
            <v>LB</v>
          </cell>
          <cell r="I35">
            <v>6413</v>
          </cell>
          <cell r="J35" t="str">
            <v>SPIRIT ENERGY 76, SWEETLAKE, DUAL MONOBORE COMPLETION; JOB WILL BE UP IN TWO WEEKS FROM TODAY PER N JOHNSON 10/27/97</v>
          </cell>
          <cell r="K35">
            <v>1</v>
          </cell>
          <cell r="L35">
            <v>1</v>
          </cell>
          <cell r="N35" t="str">
            <v>SIZE 51B GT DUAL PACKER FOR 9 5/8 40# CASING WITH MANDREL THREADS: NON-PORTED MANDREL: 3 1/2 NEW VAM PIN X 3 1/2 9.2# FOX K PIN; PORTED MANDREL: 3 1/2 NEW VAM PIN X 2 7/8 6.4# FOX K PIN.  ALL FLOW WETTED PARTS: 13 CR, 85 KSI MYS</v>
          </cell>
          <cell r="O35" t="str">
            <v>785-1X</v>
          </cell>
          <cell r="P35">
            <v>35738</v>
          </cell>
          <cell r="Q35">
            <v>1</v>
          </cell>
          <cell r="R35">
            <v>1</v>
          </cell>
          <cell r="S35" t="str">
            <v>785-XX-XXXX</v>
          </cell>
          <cell r="T35" t="str">
            <v>SIZE 51 SCOOPHEAD (LIKE 03-42307-00) FOR 51B GT DUAL PACKER:  LOW SIDE OF SCOOP TOP TO BE SIZE 80-32 10' LONG PBR (LIKE 03-42490-00 EXCEPT 10' &amp; 3.5 NEW VAM BOX DOWN TO MAKE UP TO GT DUAL PACKER NONPORTED MANDREL).  ALL FLOW WETTED PARTS 13 CR, 85 KSI MYS</v>
          </cell>
          <cell r="U35" t="str">
            <v>785-XX</v>
          </cell>
          <cell r="V35">
            <v>35738</v>
          </cell>
          <cell r="W35">
            <v>1</v>
          </cell>
          <cell r="X35">
            <v>1</v>
          </cell>
          <cell r="Y35" t="str">
            <v>441-25-18XX</v>
          </cell>
          <cell r="Z35" t="str">
            <v>2 7/8 ADJUSTABLE SPACER SUB W/ ROTATIONAL LOCK WITH  2 7/8 6.4# FOX K BOX X PIN FOR 13 CR 85 KSI MYS TUBING  (NOTE: WILL RUN BELOW PORTED MANDREL OF GT DUAL PKR)</v>
          </cell>
          <cell r="AA35" t="str">
            <v>441-25</v>
          </cell>
          <cell r="AB35">
            <v>35738</v>
          </cell>
          <cell r="AC35">
            <v>1</v>
          </cell>
          <cell r="AD35">
            <v>1</v>
          </cell>
          <cell r="AE35" t="str">
            <v>450-03-XXXX</v>
          </cell>
          <cell r="AF35" t="str">
            <v>SIZE 80-32 "GBH-22S" LTSA WITH 5 SU X 10' LONG (2 SU ON TOP, SPACER TUBE, THEN 3 SU ON BOTTOM) 2 7/8 6.4# FOX K BOX UP X RATCHETING MULESHOE 80-32 13 CR 444-58-80XX; ALL FLOW WETTED PARTS TO BE 13 CR, 85 KSI MYS</v>
          </cell>
          <cell r="AG35" t="str">
            <v>450-03</v>
          </cell>
          <cell r="AH35">
            <v>35738</v>
          </cell>
          <cell r="AI35">
            <v>1</v>
          </cell>
          <cell r="AJ35">
            <v>1</v>
          </cell>
          <cell r="AK35" t="str">
            <v>995-09-XXXX</v>
          </cell>
          <cell r="AL35" t="str">
            <v>3 1/2 FOX K BOX X  3 1/2 NEW VAM BOX SPACE OUT PUPS FOR SCOOPHEAD (PARALLEL TO SEAL BORE RECEPTABLE) TO MAKE UP TO PORTED MANDREL OF GT DUAL PACKER; 13 CR 85 KSI MYS</v>
          </cell>
          <cell r="AM35" t="str">
            <v>995-09</v>
          </cell>
          <cell r="AN35">
            <v>35738</v>
          </cell>
          <cell r="AO35">
            <v>1</v>
          </cell>
          <cell r="AP35">
            <v>1</v>
          </cell>
          <cell r="AQ35" t="str">
            <v>995-08-9999</v>
          </cell>
          <cell r="AR35" t="str">
            <v>HES MODEL X NIPPLE W/ 2 7/8 6.4# FOX K BOX X PIN W/ 2.313 PROFILE 13CR 85 KSI MYS</v>
          </cell>
          <cell r="AS35" t="str">
            <v>995-08</v>
          </cell>
          <cell r="AT35">
            <v>35738</v>
          </cell>
          <cell r="AU35">
            <v>1</v>
          </cell>
          <cell r="AV35">
            <v>1</v>
          </cell>
          <cell r="AW35" t="str">
            <v>XXX-XX-XXXX</v>
          </cell>
          <cell r="AX35" t="str">
            <v>CROSSOVER 2 7/8 6.4# FOX K BOX X 3 1/2 9.2# FOX K PIN, 13 CR 85 KSI MYS (MAKES UP TO BOTTOM OF NIPPLE)</v>
          </cell>
          <cell r="AY35" t="str">
            <v>XXX-XX</v>
          </cell>
          <cell r="AZ35">
            <v>35738</v>
          </cell>
        </row>
        <row r="36">
          <cell r="B36" t="str">
            <v>LB</v>
          </cell>
          <cell r="C36" t="str">
            <v>P</v>
          </cell>
          <cell r="E36">
            <v>35732</v>
          </cell>
          <cell r="F36">
            <v>35732</v>
          </cell>
          <cell r="G36" t="str">
            <v>Cody Flemming</v>
          </cell>
          <cell r="H36" t="str">
            <v>LB</v>
          </cell>
          <cell r="I36">
            <v>6413</v>
          </cell>
          <cell r="J36" t="str">
            <v>Mobil Oil DR Hebert #1</v>
          </cell>
          <cell r="K36">
            <v>1</v>
          </cell>
          <cell r="L36">
            <v>1</v>
          </cell>
          <cell r="N36" t="str">
            <v>546-32 HE Packer w/a 13cr 85KSI Body &amp; Guide</v>
          </cell>
          <cell r="O36" t="str">
            <v>421-01</v>
          </cell>
          <cell r="P36">
            <v>35742</v>
          </cell>
          <cell r="Q36">
            <v>35744</v>
          </cell>
        </row>
        <row r="37">
          <cell r="B37" t="str">
            <v>LB</v>
          </cell>
          <cell r="C37" t="str">
            <v>P</v>
          </cell>
          <cell r="E37">
            <v>35732</v>
          </cell>
          <cell r="F37">
            <v>35732</v>
          </cell>
          <cell r="G37" t="str">
            <v>David McDonald</v>
          </cell>
          <cell r="H37" t="str">
            <v>Lb</v>
          </cell>
          <cell r="I37">
            <v>6413</v>
          </cell>
          <cell r="J37" t="str">
            <v>Specialty Machine Shop</v>
          </cell>
          <cell r="K37">
            <v>16</v>
          </cell>
          <cell r="L37">
            <v>16</v>
          </cell>
          <cell r="P37">
            <v>35733</v>
          </cell>
          <cell r="Q37">
            <v>35733</v>
          </cell>
          <cell r="R37">
            <v>4</v>
          </cell>
          <cell r="S37">
            <v>18888300</v>
          </cell>
          <cell r="V37">
            <v>35733</v>
          </cell>
          <cell r="W37">
            <v>35733</v>
          </cell>
          <cell r="X37">
            <v>16</v>
          </cell>
          <cell r="Y37">
            <v>18858800</v>
          </cell>
          <cell r="AB37">
            <v>35733</v>
          </cell>
          <cell r="AC37">
            <v>35733</v>
          </cell>
        </row>
        <row r="38">
          <cell r="B38" t="str">
            <v>LB</v>
          </cell>
          <cell r="C38" t="str">
            <v>PA</v>
          </cell>
          <cell r="E38">
            <v>35734</v>
          </cell>
          <cell r="F38">
            <v>35734</v>
          </cell>
          <cell r="G38" t="str">
            <v>Rishma Prasad</v>
          </cell>
          <cell r="H38" t="str">
            <v>LB</v>
          </cell>
          <cell r="I38">
            <v>6413</v>
          </cell>
          <cell r="J38" t="str">
            <v>TEXACO Vermilion Bay S/L 334, well B-35 S/T, parts FOR MODEL R-3 PACKER 642-01-36 (to be coated upon arrival @ Cade)</v>
          </cell>
          <cell r="K38" t="str">
            <v>Please send via RED HOT TAILGATE  for Saturday morning, 11/1/97 delivery to Cade district.  Thank you.</v>
          </cell>
          <cell r="L38">
            <v>1</v>
          </cell>
          <cell r="N38" t="str">
            <v>47 Bottom Sub 3 1/2 EU 8 Rd Pin</v>
          </cell>
          <cell r="O38" t="str">
            <v>642-01</v>
          </cell>
          <cell r="P38">
            <v>35734</v>
          </cell>
          <cell r="Q38">
            <v>35734</v>
          </cell>
          <cell r="R38">
            <v>1</v>
          </cell>
          <cell r="S38" t="str">
            <v>02-69543-00</v>
          </cell>
          <cell r="T38" t="str">
            <v>47 Top Sub, 3 1/2 EU 8 Rd</v>
          </cell>
          <cell r="U38" t="str">
            <v>642-01</v>
          </cell>
          <cell r="V38">
            <v>35735</v>
          </cell>
          <cell r="W38">
            <v>35734</v>
          </cell>
          <cell r="X38">
            <v>1</v>
          </cell>
          <cell r="Y38" t="str">
            <v>02-69546-00</v>
          </cell>
          <cell r="Z38" t="str">
            <v>47 Body 3 1/2 NU 10 RD pin x pin, BMS A101</v>
          </cell>
          <cell r="AA38" t="str">
            <v>642-01</v>
          </cell>
          <cell r="AB38">
            <v>35735</v>
          </cell>
          <cell r="AC38">
            <v>35734</v>
          </cell>
        </row>
        <row r="39">
          <cell r="B39" t="str">
            <v>LB</v>
          </cell>
          <cell r="C39" t="str">
            <v>P</v>
          </cell>
          <cell r="E39">
            <v>35739</v>
          </cell>
          <cell r="F39">
            <v>35739</v>
          </cell>
          <cell r="G39" t="str">
            <v>OLIVER RUDESILL</v>
          </cell>
          <cell r="H39" t="str">
            <v>LB</v>
          </cell>
          <cell r="I39">
            <v>6413</v>
          </cell>
          <cell r="J39" t="str">
            <v>SHIP FED EX TO CADE DISTRICT</v>
          </cell>
          <cell r="K39">
            <v>2</v>
          </cell>
          <cell r="L39">
            <v>2</v>
          </cell>
          <cell r="N39" t="str">
            <v>444-58 MULESHOE SLV 80-32 13CR</v>
          </cell>
          <cell r="O39">
            <v>35740</v>
          </cell>
          <cell r="P39">
            <v>35740</v>
          </cell>
          <cell r="Q39">
            <v>35740</v>
          </cell>
        </row>
        <row r="40">
          <cell r="B40" t="str">
            <v>LB</v>
          </cell>
          <cell r="C40" t="str">
            <v>FC</v>
          </cell>
          <cell r="E40">
            <v>35741</v>
          </cell>
          <cell r="F40">
            <v>35741</v>
          </cell>
          <cell r="G40" t="str">
            <v>Rishma Prasad</v>
          </cell>
          <cell r="H40" t="str">
            <v>LB</v>
          </cell>
          <cell r="I40">
            <v>6413</v>
          </cell>
          <cell r="J40" t="str">
            <v>Ship to Cade district via SAIA for Monday, 11/10/97 delivery at district</v>
          </cell>
          <cell r="K40" t="str">
            <v xml:space="preserve">This plug is for OSCA stock per their P.O. 37335 per Steve Myers at OSCA.  </v>
          </cell>
          <cell r="L40">
            <v>1</v>
          </cell>
          <cell r="N40" t="str">
            <v xml:space="preserve"> 1.87 "RZG-01/21" BLK PLUG </v>
          </cell>
          <cell r="O40">
            <v>80689</v>
          </cell>
          <cell r="P40">
            <v>35744</v>
          </cell>
          <cell r="Q40">
            <v>35741</v>
          </cell>
        </row>
        <row r="41">
          <cell r="B41" t="str">
            <v>LB</v>
          </cell>
          <cell r="C41" t="str">
            <v>TT</v>
          </cell>
          <cell r="E41">
            <v>35745</v>
          </cell>
          <cell r="F41">
            <v>35745</v>
          </cell>
          <cell r="G41" t="str">
            <v>Ken Rudd</v>
          </cell>
          <cell r="H41" t="str">
            <v>LB</v>
          </cell>
          <cell r="I41">
            <v>6413</v>
          </cell>
          <cell r="J41" t="str">
            <v>Ship Saia when ready. PLEASE CONFIRM THIS ORDER WITH ACKNOWLEDGEMENT.PLEASE SHIP ITEM 2 TO SV !!!</v>
          </cell>
          <cell r="K41" t="str">
            <v>Please cancell order for 04-71840-00; continue order for 04-70464-00</v>
          </cell>
          <cell r="L41">
            <v>10</v>
          </cell>
          <cell r="N41" t="str">
            <v>cable male to female 10.00" lomg.</v>
          </cell>
          <cell r="O41" t="str">
            <v>437-15</v>
          </cell>
          <cell r="P41">
            <v>35775</v>
          </cell>
          <cell r="Q41">
            <v>3</v>
          </cell>
          <cell r="R41">
            <v>3</v>
          </cell>
          <cell r="S41" t="str">
            <v>04-71313-00</v>
          </cell>
          <cell r="T41" t="str">
            <v>cable male to female 10.00' long. SHIP THESE TO SV PLEASE!!!!!!</v>
          </cell>
          <cell r="U41" t="str">
            <v>437-15</v>
          </cell>
          <cell r="V41">
            <v>35775</v>
          </cell>
          <cell r="W41">
            <v>2</v>
          </cell>
          <cell r="X41">
            <v>2</v>
          </cell>
          <cell r="Y41" t="str">
            <v>04-69051-00</v>
          </cell>
          <cell r="Z41" t="str">
            <v>FILTER</v>
          </cell>
          <cell r="AA41" t="str">
            <v>437-15</v>
          </cell>
          <cell r="AB41">
            <v>35775</v>
          </cell>
        </row>
        <row r="42">
          <cell r="B42" t="str">
            <v>LB</v>
          </cell>
          <cell r="C42" t="str">
            <v>TT</v>
          </cell>
          <cell r="E42">
            <v>35745</v>
          </cell>
          <cell r="F42">
            <v>35745</v>
          </cell>
          <cell r="G42" t="str">
            <v>Ken Rudd</v>
          </cell>
          <cell r="H42" t="str">
            <v>LB</v>
          </cell>
          <cell r="I42">
            <v>6413</v>
          </cell>
          <cell r="J42" t="str">
            <v>sHIP WHEN AVAILABLE</v>
          </cell>
          <cell r="K42">
            <v>1</v>
          </cell>
          <cell r="L42">
            <v>1</v>
          </cell>
          <cell r="N42" t="str">
            <v>Bottom Adp Housing</v>
          </cell>
          <cell r="O42" t="str">
            <v>437-14</v>
          </cell>
          <cell r="P42" t="str">
            <v>ASAP</v>
          </cell>
          <cell r="Q42">
            <v>1</v>
          </cell>
          <cell r="R42">
            <v>1</v>
          </cell>
          <cell r="S42" t="str">
            <v>04-65710-00</v>
          </cell>
          <cell r="T42" t="str">
            <v>Inlet Housing</v>
          </cell>
          <cell r="U42" t="str">
            <v>437-14</v>
          </cell>
          <cell r="V42" t="str">
            <v>asap</v>
          </cell>
        </row>
        <row r="43">
          <cell r="B43" t="str">
            <v>LB</v>
          </cell>
          <cell r="C43" t="str">
            <v>TT</v>
          </cell>
          <cell r="E43">
            <v>35745</v>
          </cell>
          <cell r="F43">
            <v>35745</v>
          </cell>
          <cell r="G43" t="str">
            <v>Ken Rudd</v>
          </cell>
          <cell r="H43" t="str">
            <v>LB</v>
          </cell>
          <cell r="I43">
            <v>6413</v>
          </cell>
          <cell r="J43" t="str">
            <v>Ship on Levinge</v>
          </cell>
          <cell r="K43">
            <v>1</v>
          </cell>
          <cell r="L43">
            <v>1</v>
          </cell>
          <cell r="N43" t="str">
            <v>4.5"11.6#x5.63 BUTT BXB L-80 20' LONG PAYZONE</v>
          </cell>
          <cell r="O43">
            <v>30137</v>
          </cell>
          <cell r="P43">
            <v>35759</v>
          </cell>
        </row>
        <row r="44">
          <cell r="B44" t="str">
            <v>LB</v>
          </cell>
          <cell r="C44" t="str">
            <v>INF</v>
          </cell>
          <cell r="E44">
            <v>35747</v>
          </cell>
          <cell r="F44">
            <v>35747</v>
          </cell>
          <cell r="G44" t="str">
            <v>BENNY VINCENT</v>
          </cell>
          <cell r="H44" t="str">
            <v>LB</v>
          </cell>
          <cell r="I44">
            <v>6413</v>
          </cell>
          <cell r="J44" t="str">
            <v>SHIP SURE ON SAIA - RED HOT TAILGATE</v>
          </cell>
          <cell r="K44">
            <v>1</v>
          </cell>
          <cell r="L44">
            <v>1</v>
          </cell>
          <cell r="N44" t="str">
            <v xml:space="preserve"> PROFILE SUB, 4.500 IN 11.60-12.60 LB/FT 8RL BOX X PIN, TOOL OD 5.250 X 3.958 ID, L80   </v>
          </cell>
          <cell r="O44">
            <v>30143</v>
          </cell>
          <cell r="P44" t="str">
            <v xml:space="preserve"> </v>
          </cell>
          <cell r="Q44">
            <v>35749</v>
          </cell>
        </row>
        <row r="45">
          <cell r="B45" t="str">
            <v>LB</v>
          </cell>
          <cell r="C45" t="str">
            <v>TT</v>
          </cell>
          <cell r="E45">
            <v>35751</v>
          </cell>
          <cell r="F45">
            <v>35751</v>
          </cell>
          <cell r="G45" t="str">
            <v>Ken Rudd</v>
          </cell>
          <cell r="H45" t="str">
            <v>lb</v>
          </cell>
          <cell r="I45">
            <v>6413</v>
          </cell>
          <cell r="J45" t="str">
            <v>Ship asap We damaged this part</v>
          </cell>
          <cell r="K45">
            <v>1</v>
          </cell>
          <cell r="L45">
            <v>1</v>
          </cell>
          <cell r="N45" t="str">
            <v>Motor Housing</v>
          </cell>
          <cell r="O45" t="str">
            <v>437-14</v>
          </cell>
          <cell r="P45" t="str">
            <v>asap</v>
          </cell>
        </row>
        <row r="46">
          <cell r="B46" t="str">
            <v>LB</v>
          </cell>
          <cell r="C46" t="str">
            <v>PA</v>
          </cell>
          <cell r="E46">
            <v>35752</v>
          </cell>
          <cell r="F46">
            <v>35752</v>
          </cell>
          <cell r="G46" t="str">
            <v>Rishma Prasad</v>
          </cell>
          <cell r="H46" t="str">
            <v>LB</v>
          </cell>
          <cell r="I46">
            <v>6413</v>
          </cell>
          <cell r="J46" t="str">
            <v>Spirit Energy 76, East Cameron 190, well #1; cust svc: please enter well info and orderer name on bill of lading &amp; pick slip so we know what this part is for upon arrival at district.  Thanks.</v>
          </cell>
          <cell r="K46">
            <v>1</v>
          </cell>
          <cell r="L46">
            <v>1</v>
          </cell>
          <cell r="N46" t="str">
            <v>L-22S Special Locator Sub, size 190-47 with 6.375 OD, with 60 degree locating shoulder to locate on top shoulder of liner extension sleeve comm # 07-90698-00, 13 Cr, BMS S210, 3 1/2 10.2# Fox K Box up x 4" 13# Vam AG Box down; standard comm # requested</v>
          </cell>
          <cell r="O46">
            <v>35758</v>
          </cell>
          <cell r="P46">
            <v>35758</v>
          </cell>
          <cell r="Q46">
            <v>35757</v>
          </cell>
        </row>
        <row r="47">
          <cell r="B47" t="str">
            <v>LB</v>
          </cell>
          <cell r="C47" t="str">
            <v>P</v>
          </cell>
          <cell r="E47">
            <v>35753</v>
          </cell>
          <cell r="F47">
            <v>35753</v>
          </cell>
          <cell r="G47" t="str">
            <v>Rishma Prasad</v>
          </cell>
          <cell r="H47" t="str">
            <v>Broussard / LB</v>
          </cell>
          <cell r="I47">
            <v>6413</v>
          </cell>
          <cell r="J47" t="str">
            <v>Oxy Wilson A-1; R Prasad</v>
          </cell>
          <cell r="K47">
            <v>1</v>
          </cell>
          <cell r="L47">
            <v>1</v>
          </cell>
          <cell r="N47" t="str">
            <v>89-40 "F-1" RET PROD PKR      (just like 426-09-14QG)</v>
          </cell>
          <cell r="O47" t="str">
            <v>426-09</v>
          </cell>
          <cell r="P47">
            <v>35769</v>
          </cell>
          <cell r="Q47">
            <v>35768</v>
          </cell>
          <cell r="R47">
            <v>1</v>
          </cell>
          <cell r="S47" t="str">
            <v>02-43234-XX</v>
          </cell>
          <cell r="T47" t="str">
            <v>89-40 GUIDE (just like 02-43234-QD)</v>
          </cell>
          <cell r="U47">
            <v>35769</v>
          </cell>
          <cell r="V47">
            <v>35769</v>
          </cell>
          <cell r="W47">
            <v>35768</v>
          </cell>
          <cell r="X47">
            <v>1</v>
          </cell>
          <cell r="Y47" t="str">
            <v>02-43229-XXXX</v>
          </cell>
          <cell r="Z47" t="str">
            <v>80-40 Concentric Coupling (just like 02-43229-07QA)</v>
          </cell>
          <cell r="AA47">
            <v>35769</v>
          </cell>
          <cell r="AB47">
            <v>35769</v>
          </cell>
          <cell r="AC47">
            <v>35768</v>
          </cell>
          <cell r="AD47">
            <v>1</v>
          </cell>
          <cell r="AE47" t="str">
            <v>02-43230-XX</v>
          </cell>
          <cell r="AF47" t="str">
            <v>499-41 Bottom Sub 80-40 3 1/2 12.95 Hyd PH-6, BMS S501 (just like 02-43230-DV)</v>
          </cell>
          <cell r="AG47" t="str">
            <v>499-41</v>
          </cell>
          <cell r="AH47">
            <v>35769</v>
          </cell>
          <cell r="AI47">
            <v>35768</v>
          </cell>
          <cell r="AJ47">
            <v>1</v>
          </cell>
          <cell r="AK47" t="str">
            <v>469-21-3663</v>
          </cell>
          <cell r="AL47" t="str">
            <v>Wireline entry guide w/ 4.75 OD to 3 1/2 12.95# PH-6 Box thread up, using BMS S501, 9 Cr material</v>
          </cell>
          <cell r="AM47" t="str">
            <v>469-21</v>
          </cell>
          <cell r="AN47">
            <v>35769</v>
          </cell>
          <cell r="AO47">
            <v>35768</v>
          </cell>
          <cell r="AP47">
            <v>1</v>
          </cell>
          <cell r="AQ47" t="str">
            <v>453-30-31XX</v>
          </cell>
          <cell r="AR47" t="str">
            <v>80-40 Model "G-22S" Locator Seal Assy w/ 3 1/2 9.2# CSCB Hydril x/ 1/2 Muleshoe w/ 2 ARYTE SU, 9 Cr (just like 453-30-31DQ)</v>
          </cell>
          <cell r="AS47" t="str">
            <v>453-30</v>
          </cell>
          <cell r="AT47">
            <v>35769</v>
          </cell>
          <cell r="AU47">
            <v>35768</v>
          </cell>
          <cell r="AV47">
            <v>2</v>
          </cell>
          <cell r="AW47" t="str">
            <v>02-67262-16</v>
          </cell>
          <cell r="AX47" t="str">
            <v>80-40 Spacer tube 8', 9 Cr, BMS S501, 3.625 Stub Acme box x pin</v>
          </cell>
          <cell r="AY47">
            <v>35769</v>
          </cell>
          <cell r="AZ47">
            <v>35769</v>
          </cell>
          <cell r="BA47">
            <v>35768</v>
          </cell>
          <cell r="BB47">
            <v>4</v>
          </cell>
          <cell r="BC47" t="str">
            <v>01-41745-58</v>
          </cell>
          <cell r="BD47" t="str">
            <v xml:space="preserve">80-40 SEAL UNIT BMS-S501 W/A-RYTE PACKING UNIT W/ BMS-S210 METAL GOODS                        </v>
          </cell>
          <cell r="BE47">
            <v>35769</v>
          </cell>
          <cell r="BF47">
            <v>35769</v>
          </cell>
          <cell r="BG47">
            <v>35768</v>
          </cell>
        </row>
        <row r="48">
          <cell r="B48" t="str">
            <v>LB</v>
          </cell>
          <cell r="C48" t="str">
            <v>TT</v>
          </cell>
          <cell r="E48">
            <v>35755</v>
          </cell>
          <cell r="F48">
            <v>35755</v>
          </cell>
          <cell r="G48" t="str">
            <v>kEN rUDD</v>
          </cell>
          <cell r="H48" t="str">
            <v>lb</v>
          </cell>
          <cell r="I48">
            <v>6413</v>
          </cell>
          <cell r="J48" t="str">
            <v>Ship asap We damaged this part</v>
          </cell>
          <cell r="K48" t="str">
            <v>Ship only one if available</v>
          </cell>
          <cell r="L48">
            <v>2</v>
          </cell>
          <cell r="N48" t="str">
            <v>Filler Hsg</v>
          </cell>
          <cell r="O48" t="str">
            <v>437-14</v>
          </cell>
          <cell r="P48">
            <v>35755</v>
          </cell>
          <cell r="Q48">
            <v>35755</v>
          </cell>
          <cell r="R48">
            <v>2</v>
          </cell>
          <cell r="S48" t="str">
            <v>07-59037-00</v>
          </cell>
          <cell r="T48" t="str">
            <v>Motor Hsg</v>
          </cell>
          <cell r="U48" t="str">
            <v>437-14</v>
          </cell>
          <cell r="V48">
            <v>35755</v>
          </cell>
          <cell r="W48">
            <v>35755</v>
          </cell>
        </row>
        <row r="49">
          <cell r="B49" t="str">
            <v>LB</v>
          </cell>
          <cell r="C49" t="str">
            <v>P</v>
          </cell>
          <cell r="E49">
            <v>35754</v>
          </cell>
          <cell r="F49">
            <v>35754</v>
          </cell>
          <cell r="G49" t="str">
            <v>Rishma Prasad</v>
          </cell>
          <cell r="H49" t="str">
            <v>Broussard / LB</v>
          </cell>
          <cell r="I49">
            <v>6413</v>
          </cell>
          <cell r="J49" t="str">
            <v>Spirit 76 STANDARD MATERIALS GT Dual; PLEASE NOTE THAT THIS DR HAS BEEN REVISED 11/25/97 TO REFLECT (1) CHANGES IN ITEMS 1 - GT DUAL , 3 - ADJUSTABLE SPACER SUB, &amp; 9 - SEAL BORE RECEPTACLE (2) SOME ITEMS HAVE BEEN DELETED DUE TO TIME RESTRAINTS BY MOSTEAM</v>
          </cell>
          <cell r="K49" t="str">
            <v>/ QUICKTURN, (3) DUE DATES &amp; ARRIVAL DATES HAVE BEEN LENGTHENED FOR THIS CHANGE - ORDER, (4) ALL SOR'S HAVE BEEN REVEIWED TO ENSURE NO CR MATLS NEEDED ON THIS DR.</v>
          </cell>
          <cell r="L49">
            <v>1</v>
          </cell>
          <cell r="N49" t="str">
            <v>GT DUAL PACKER, nitrile PE, New Vam Pin x Pin;   Just like 785-10-5104 except (1) NO Cr mandrels (standard matls), and (2) 90 KLB UPPER SHEAR RING ON PORTED mandrel (Long string), and 40 KLB LOWER SHEAR RING ON NONPORTED mandrel (short string).</v>
          </cell>
          <cell r="O49" t="str">
            <v>785-10</v>
          </cell>
          <cell r="P49">
            <v>35433</v>
          </cell>
          <cell r="Q49">
            <v>35432</v>
          </cell>
          <cell r="R49">
            <v>1</v>
          </cell>
          <cell r="S49" t="str">
            <v>03-42307-00</v>
          </cell>
          <cell r="T49" t="str">
            <v>SCOOPHEAD FOR SIZE 51B GT DUAL PACKER W/ 3 1/2 9.2# NEW VAM BOX DOWN</v>
          </cell>
          <cell r="U49" t="str">
            <v>785-10</v>
          </cell>
          <cell r="V49">
            <v>35433</v>
          </cell>
          <cell r="W49">
            <v>35432</v>
          </cell>
          <cell r="X49">
            <v>1</v>
          </cell>
          <cell r="Y49" t="str">
            <v>441-25-18XX</v>
          </cell>
          <cell r="Z49" t="str">
            <v>2 7/8 ADJUSTABLE SPACER SUB W/ ROTATIONAL LOCK  TO BE RUN BELOW PORTED MANDREL OF 51B GT DUAL - just like 441-25-1865 except w/ 2 7/8 6.4# FOX X BOX X PIN</v>
          </cell>
          <cell r="AA49" t="str">
            <v>441-25</v>
          </cell>
          <cell r="AB49">
            <v>35433</v>
          </cell>
          <cell r="AC49">
            <v>35432</v>
          </cell>
          <cell r="AD49">
            <v>1</v>
          </cell>
          <cell r="AE49" t="str">
            <v>450-03-30XX</v>
          </cell>
          <cell r="AF49" t="str">
            <v>SIZE 80-32 "GBH-22" LTSA W. 5 SU (2 SU ON TOP, SPACER TUBE, 2 SU ON BOTTOM) 2 7/8 6.4# FOX K BOX UP X RATCHETING MULESHOE; 13 CR 444-58-80XX, just like 450-03-30DK except NO 13 CR FLOW WETTED PARTS</v>
          </cell>
          <cell r="AG49" t="str">
            <v>450-03</v>
          </cell>
          <cell r="AH49">
            <v>35433</v>
          </cell>
          <cell r="AI49">
            <v>35432</v>
          </cell>
          <cell r="AJ49">
            <v>1</v>
          </cell>
          <cell r="AK49" t="str">
            <v>03-42490-XX</v>
          </cell>
          <cell r="AL49" t="str">
            <v>SEAL BORE RECEPTACLE F/ 51B GT DUAL (3 1/2 X 3.25 X 10') with 3 1/2" 9.2# NEW VAM BOX DOWN;  18-22 Rc, 80 KSI MYS;  (TO GET BACK TO 3' PUP JOINT BELOW THIS); just like 03-42490-DA except NOT 13 Cr</v>
          </cell>
          <cell r="AM49" t="str">
            <v>785-09</v>
          </cell>
          <cell r="AN49">
            <v>35433</v>
          </cell>
          <cell r="AO49">
            <v>35432</v>
          </cell>
        </row>
        <row r="50">
          <cell r="B50" t="str">
            <v>LB</v>
          </cell>
          <cell r="C50" t="str">
            <v>PA</v>
          </cell>
          <cell r="E50">
            <v>35765</v>
          </cell>
          <cell r="F50">
            <v>35765</v>
          </cell>
          <cell r="G50" t="str">
            <v>Rishma Prasad</v>
          </cell>
          <cell r="H50" t="str">
            <v>Broussard / LB</v>
          </cell>
          <cell r="I50">
            <v>6413</v>
          </cell>
          <cell r="J50" t="str">
            <v>Spirit 76 - E Breaks 158, A-18 S/T</v>
          </cell>
          <cell r="K50">
            <v>1</v>
          </cell>
          <cell r="L50">
            <v>1</v>
          </cell>
          <cell r="N50" t="str">
            <v>Seal Bore: 80-40 4.75" Stub Acme pin x pin</v>
          </cell>
          <cell r="O50">
            <v>35776</v>
          </cell>
          <cell r="P50">
            <v>35776</v>
          </cell>
          <cell r="Q50">
            <v>35775</v>
          </cell>
        </row>
        <row r="51">
          <cell r="B51" t="str">
            <v>LB</v>
          </cell>
          <cell r="C51" t="str">
            <v>PA</v>
          </cell>
          <cell r="E51">
            <v>35772</v>
          </cell>
          <cell r="F51">
            <v>35772</v>
          </cell>
          <cell r="G51" t="str">
            <v>Rishma Prasad</v>
          </cell>
          <cell r="H51" t="str">
            <v>Broussad / LB</v>
          </cell>
          <cell r="I51">
            <v>6413</v>
          </cell>
          <cell r="J51" t="str">
            <v>Oxy - Wilson A-1</v>
          </cell>
          <cell r="K51">
            <v>1</v>
          </cell>
          <cell r="L51">
            <v>1</v>
          </cell>
          <cell r="N51" t="str">
            <v xml:space="preserve"> 80-40 SEAL BORE EXTENSION 4.750 STUB ACME PIN 4.750 STUB ACME PIN 10.000 FT LONG BMS-S501 </v>
          </cell>
          <cell r="O51">
            <v>41505</v>
          </cell>
          <cell r="P51">
            <v>35783</v>
          </cell>
          <cell r="Q51">
            <v>35782</v>
          </cell>
          <cell r="R51">
            <v>1</v>
          </cell>
          <cell r="S51" t="str">
            <v>02-4747293</v>
          </cell>
          <cell r="T51" t="str">
            <v>80-40 SEAL BORE EXTENSION 4.750 STUB ACME PIN 4.750 STUB ACME PIN 15.000 FT LONG BMS-S501</v>
          </cell>
          <cell r="U51">
            <v>41505</v>
          </cell>
          <cell r="V51">
            <v>35783</v>
          </cell>
          <cell r="W51">
            <v>35782</v>
          </cell>
        </row>
        <row r="52">
          <cell r="B52" t="str">
            <v>LB</v>
          </cell>
          <cell r="C52">
            <v>0</v>
          </cell>
          <cell r="F52">
            <v>35772</v>
          </cell>
          <cell r="G52" t="str">
            <v>BENNY VINCENT</v>
          </cell>
          <cell r="H52" t="str">
            <v>LB</v>
          </cell>
          <cell r="I52">
            <v>6413</v>
          </cell>
          <cell r="J52" t="str">
            <v>STOCK</v>
          </cell>
          <cell r="L52">
            <v>1</v>
          </cell>
          <cell r="N52" t="str">
            <v xml:space="preserve"> PAYZONE FILTER PLUG ECP, 13.375" 72.0# LB/FT     (DRIFT TO 68#) CSG. BUTTRESS BOX X BOX,          1000 PSI LSV, 750 PSI ICV, 15.75 IN. TOOL OD,    20 FT. LONG, L-80                               ER062597                                       </v>
          </cell>
          <cell r="O52">
            <v>30137</v>
          </cell>
          <cell r="P52" t="str">
            <v>?</v>
          </cell>
          <cell r="Q52" t="str">
            <v>?</v>
          </cell>
          <cell r="R52">
            <v>1</v>
          </cell>
          <cell r="S52">
            <v>301487607</v>
          </cell>
          <cell r="T52" t="str">
            <v xml:space="preserve"> ER062097                                          LIFT SUB F/PAYZONE &amp; ISOZONE F/ECP W/13.375       IN. 72.00 LB/FT (68# DRIFT) BUTTRESS BOX X PIN    9 FT. LONG, L-80                                 ER062097                                        </v>
          </cell>
          <cell r="U52">
            <v>30148</v>
          </cell>
          <cell r="V52" t="str">
            <v>?</v>
          </cell>
          <cell r="W52" t="str">
            <v>?</v>
          </cell>
          <cell r="X52">
            <v>1</v>
          </cell>
          <cell r="Y52">
            <v>301517605</v>
          </cell>
          <cell r="Z52" t="str">
            <v xml:space="preserve">  ER062097                                             BOTTOM SUB 13.375 IN. 72.00 LB/FT (DRIFT 68#)        BUTTRESS PIN X PIN, 3 FT LONG, 12.347 ID, L-80       SUB                                                 </v>
          </cell>
          <cell r="AA52">
            <v>30151</v>
          </cell>
          <cell r="AB52" t="str">
            <v>??</v>
          </cell>
          <cell r="AC52" t="str">
            <v>?</v>
          </cell>
        </row>
        <row r="53">
          <cell r="B53" t="str">
            <v>LB</v>
          </cell>
          <cell r="C53">
            <v>0</v>
          </cell>
          <cell r="F53">
            <v>35774</v>
          </cell>
          <cell r="G53" t="str">
            <v>BENNY VINCENT</v>
          </cell>
          <cell r="H53" t="str">
            <v>LB</v>
          </cell>
          <cell r="I53">
            <v>6413</v>
          </cell>
          <cell r="J53" t="str">
            <v>STOCK</v>
          </cell>
          <cell r="L53">
            <v>10</v>
          </cell>
          <cell r="N53" t="str">
            <v>SQUARE HOUSING</v>
          </cell>
          <cell r="O53">
            <v>43714</v>
          </cell>
          <cell r="P53">
            <v>35775</v>
          </cell>
          <cell r="Q53">
            <v>35775</v>
          </cell>
        </row>
        <row r="54">
          <cell r="B54" t="str">
            <v>LB</v>
          </cell>
          <cell r="C54">
            <v>0</v>
          </cell>
          <cell r="F54">
            <v>35775</v>
          </cell>
          <cell r="G54" t="str">
            <v>David McDonald</v>
          </cell>
          <cell r="H54" t="str">
            <v>LB</v>
          </cell>
          <cell r="I54">
            <v>6413</v>
          </cell>
          <cell r="J54" t="str">
            <v>Amaoco production Co. Hackberry #226</v>
          </cell>
          <cell r="K54" t="str">
            <v>Quickturn.</v>
          </cell>
          <cell r="L54">
            <v>1</v>
          </cell>
          <cell r="N54" t="str">
            <v>Like 801506241 but 2 7/8, 6.4#, nu10rd. box x pin.</v>
          </cell>
          <cell r="P54">
            <v>35788</v>
          </cell>
        </row>
        <row r="55">
          <cell r="B55" t="str">
            <v>LB</v>
          </cell>
          <cell r="C55">
            <v>0</v>
          </cell>
          <cell r="F55">
            <v>35775</v>
          </cell>
          <cell r="G55" t="str">
            <v>Ken Rudd</v>
          </cell>
          <cell r="H55" t="str">
            <v>lb</v>
          </cell>
          <cell r="I55">
            <v>6413</v>
          </cell>
          <cell r="J55" t="str">
            <v>For Stock</v>
          </cell>
          <cell r="K55" t="str">
            <v>Ship 2 if you have them now</v>
          </cell>
          <cell r="L55">
            <v>5</v>
          </cell>
          <cell r="N55" t="str">
            <v>Fishing Neck for Pull Disconnect</v>
          </cell>
          <cell r="O55">
            <v>33080</v>
          </cell>
          <cell r="P55">
            <v>35786</v>
          </cell>
          <cell r="Q55">
            <v>35786</v>
          </cell>
        </row>
        <row r="56">
          <cell r="B56" t="str">
            <v>LB</v>
          </cell>
          <cell r="C56">
            <v>0</v>
          </cell>
          <cell r="F56">
            <v>35776</v>
          </cell>
          <cell r="G56" t="str">
            <v>Rishma Prasad</v>
          </cell>
          <cell r="H56" t="str">
            <v>LB</v>
          </cell>
          <cell r="I56">
            <v>6413</v>
          </cell>
          <cell r="J56" t="str">
            <v>Spirit 76: E cameron 38, OCSG 2562, well # 4 S/T (same job as SAB packer on DR # 20355 faxed from O Rudesill on 12/9/97)</v>
          </cell>
          <cell r="L56">
            <v>1</v>
          </cell>
          <cell r="N56" t="str">
            <v xml:space="preserve"> 80DA40 "K-36" ATSN W/1SU; 3 1/2 9.2# FOX K BOX, 30-36 RC MATL, 110 KSI MYS; JUST LIKE 443-39-7020 EXCEPT WITH 3 1/2 9.2# FOX K BOX</v>
          </cell>
          <cell r="O56" t="str">
            <v>443-39</v>
          </cell>
          <cell r="P56">
            <v>35784</v>
          </cell>
          <cell r="Q56">
            <v>35783</v>
          </cell>
        </row>
        <row r="57">
          <cell r="B57" t="str">
            <v>LB</v>
          </cell>
          <cell r="C57">
            <v>0</v>
          </cell>
          <cell r="F57">
            <v>35783</v>
          </cell>
          <cell r="G57" t="str">
            <v>W. STOVALL</v>
          </cell>
          <cell r="H57" t="str">
            <v>LB</v>
          </cell>
          <cell r="I57">
            <v>6413</v>
          </cell>
          <cell r="J57" t="str">
            <v>STOCK</v>
          </cell>
          <cell r="L57">
            <v>15</v>
          </cell>
          <cell r="P57">
            <v>35786</v>
          </cell>
          <cell r="Q57">
            <v>35786</v>
          </cell>
        </row>
        <row r="58">
          <cell r="B58" t="str">
            <v>LB</v>
          </cell>
          <cell r="C58">
            <v>0</v>
          </cell>
          <cell r="E58" t="str">
            <v xml:space="preserve"> </v>
          </cell>
          <cell r="F58">
            <v>35783</v>
          </cell>
          <cell r="G58" t="str">
            <v>BENNY VINCENT</v>
          </cell>
          <cell r="H58" t="str">
            <v>LB</v>
          </cell>
          <cell r="I58">
            <v>6413</v>
          </cell>
          <cell r="J58" t="str">
            <v>EXXON:  SHIP ON EXXON HOTSHOT; ACME TRUCKLINE 1-800-818-1187 8:00A.M. DELIVERY IN CADE</v>
          </cell>
          <cell r="K58" t="str">
            <v>MATAGORDA ISL. 632   A-6ST    OCS-G-3091</v>
          </cell>
          <cell r="L58">
            <v>1</v>
          </cell>
          <cell r="N58" t="str">
            <v xml:space="preserve"> BMS-A103 23-26, 30-26 &amp; 40-26   SEAL BORE EXTENSION BLANK 3.62 O.D. 10' LONG                                                                     </v>
          </cell>
          <cell r="P58">
            <v>35784</v>
          </cell>
          <cell r="Q58">
            <v>35784</v>
          </cell>
        </row>
        <row r="59">
          <cell r="B59" t="str">
            <v>LB</v>
          </cell>
          <cell r="C59">
            <v>0</v>
          </cell>
          <cell r="F59">
            <v>35786</v>
          </cell>
          <cell r="G59" t="str">
            <v>BENNY VINCENT</v>
          </cell>
          <cell r="H59" t="str">
            <v>LB</v>
          </cell>
          <cell r="I59">
            <v>6413</v>
          </cell>
          <cell r="J59" t="str">
            <v>EXXON; WOULD LIKE PACKER ASAP, BUT DO NOT WORK OVERTIME ON IT.</v>
          </cell>
          <cell r="K59" t="str">
            <v>MATAGORDA ISL. 632   A-6ST    OCS-G-3091</v>
          </cell>
          <cell r="L59">
            <v>1</v>
          </cell>
          <cell r="N59" t="str">
            <v xml:space="preserve"> PAYZONE FILTER PLUG ECP, 3.50" 9.2# TBG., L-80   4.75" OD, 20 FT. SEAL LOCK HT THRU, 1,000 PSI S</v>
          </cell>
          <cell r="O59">
            <v>30137</v>
          </cell>
          <cell r="P59" t="str">
            <v>?</v>
          </cell>
          <cell r="Q59">
            <v>35791</v>
          </cell>
        </row>
        <row r="60">
          <cell r="B60" t="str">
            <v>LB</v>
          </cell>
          <cell r="C60">
            <v>0</v>
          </cell>
          <cell r="F60">
            <v>35787</v>
          </cell>
          <cell r="G60" t="str">
            <v>BENNY VINCENT</v>
          </cell>
          <cell r="H60" t="str">
            <v>LB</v>
          </cell>
          <cell r="I60">
            <v>6413</v>
          </cell>
          <cell r="J60" t="str">
            <v xml:space="preserve">PLEASE FEDEX OVERNIGHT PRIORITY </v>
          </cell>
          <cell r="L60">
            <v>50</v>
          </cell>
          <cell r="N60" t="str">
            <v>8-32 X 1/2" LG SLOTTED HEADLESS SCREW  ANNEALED STEEL MACHINE SCREW W/NC THREADS</v>
          </cell>
          <cell r="P60" t="str">
            <v>12/24/97 A.M.</v>
          </cell>
          <cell r="Q60" t="str">
            <v>12/24/97 A.M.</v>
          </cell>
        </row>
        <row r="61">
          <cell r="B61" t="str">
            <v>LB</v>
          </cell>
          <cell r="C61">
            <v>0</v>
          </cell>
          <cell r="F61">
            <v>35787</v>
          </cell>
          <cell r="G61" t="str">
            <v>BENNY VINCENT</v>
          </cell>
          <cell r="H61" t="str">
            <v>LB</v>
          </cell>
          <cell r="I61">
            <v>6413</v>
          </cell>
          <cell r="J61" t="str">
            <v>PLEASE FEDEX OVERNIGHT PRIORITY</v>
          </cell>
          <cell r="L61">
            <v>200</v>
          </cell>
          <cell r="N61" t="str">
            <v xml:space="preserve">10-32 X 3/8SLOTTED HEADLESS MACHINE SCREW -NF  STEEL  </v>
          </cell>
          <cell r="P61" t="str">
            <v>12/24/97 A.M.</v>
          </cell>
          <cell r="Q61" t="str">
            <v>12/24/97 A.M.</v>
          </cell>
        </row>
        <row r="62">
          <cell r="B62" t="str">
            <v>LB</v>
          </cell>
          <cell r="C62">
            <v>0</v>
          </cell>
          <cell r="F62">
            <v>35787</v>
          </cell>
          <cell r="G62" t="str">
            <v>Rishma Prasad</v>
          </cell>
          <cell r="H62" t="str">
            <v>LB</v>
          </cell>
          <cell r="I62">
            <v>6413</v>
          </cell>
          <cell r="J62" t="str">
            <v>For Oxy Wilson A-1 well; THIS PART MUST BE BROUGHT INTO LB INVENTORY AS THIS COMM # 0249560QB SINCE WE ARE CURRNTLY STOCK CONVERTING (ALLOWING QTY 1 NEGATIVE UNTIL THIS COMM ENTERS LB TO ZERO THIS COMM # QTY)</v>
          </cell>
          <cell r="L62">
            <v>1</v>
          </cell>
          <cell r="N62" t="str">
            <v>80-40 TUBING NIPPLE (5' LONG); BMS S210</v>
          </cell>
          <cell r="O62">
            <v>45335</v>
          </cell>
          <cell r="P62">
            <v>35445</v>
          </cell>
          <cell r="Q62">
            <v>35444</v>
          </cell>
        </row>
        <row r="63">
          <cell r="B63" t="str">
            <v>LB</v>
          </cell>
          <cell r="C63">
            <v>0</v>
          </cell>
          <cell r="F63">
            <v>35793</v>
          </cell>
          <cell r="G63" t="str">
            <v>BENNY VINCENT</v>
          </cell>
          <cell r="H63" t="str">
            <v>LB</v>
          </cell>
          <cell r="I63">
            <v>6413</v>
          </cell>
          <cell r="J63" t="str">
            <v>MARATHON</v>
          </cell>
          <cell r="K63" t="str">
            <v>HOT!     RUSH!</v>
          </cell>
          <cell r="L63">
            <v>1</v>
          </cell>
          <cell r="N63" t="str">
            <v>4" 14.8# P-110 20' PAYZONE BUTTRESS BOX BY BOX 5.250" O.D. W/ HYDROGENATED RUBBER, 1000PSI SV, 750PSI ICV</v>
          </cell>
          <cell r="O63">
            <v>30137</v>
          </cell>
          <cell r="P63">
            <v>35461</v>
          </cell>
          <cell r="Q63">
            <v>35795</v>
          </cell>
          <cell r="R63">
            <v>1</v>
          </cell>
          <cell r="T63" t="str">
            <v>OVERTIME AND EXPEDITING CHARGE</v>
          </cell>
          <cell r="U63">
            <v>30137</v>
          </cell>
        </row>
        <row r="64">
          <cell r="B64" t="str">
            <v>LB</v>
          </cell>
          <cell r="C64">
            <v>0</v>
          </cell>
          <cell r="F64">
            <v>35793</v>
          </cell>
          <cell r="G64" t="str">
            <v>BENNY VINCENT</v>
          </cell>
          <cell r="H64" t="str">
            <v>LB</v>
          </cell>
          <cell r="I64">
            <v>6413</v>
          </cell>
          <cell r="J64" t="str">
            <v>STOCK</v>
          </cell>
          <cell r="N64" t="str">
            <v xml:space="preserve"> PZN 7.62 IN. 33.7# (29.7# DRIFT) CSG. X        9.00 OD W/BTRS BXB, 20 FT LG. ECP, P-110 W/    PAYZONE FILTER PLUG VALVE COLLAR 1,000 PSI     SVN, 750 PSI ICV                             </v>
          </cell>
          <cell r="O64">
            <v>30137</v>
          </cell>
          <cell r="P64">
            <v>35445</v>
          </cell>
          <cell r="Q64">
            <v>35445</v>
          </cell>
        </row>
        <row r="65">
          <cell r="B65" t="str">
            <v>LB</v>
          </cell>
          <cell r="C65">
            <v>0</v>
          </cell>
          <cell r="F65">
            <v>35794</v>
          </cell>
          <cell r="G65" t="str">
            <v>Rishma Prasad</v>
          </cell>
          <cell r="H65" t="str">
            <v>LB</v>
          </cell>
          <cell r="I65">
            <v>6413</v>
          </cell>
          <cell r="J65" t="str">
            <v>Spirit 76 - Vermilion Bay - S/L 334 - well #1 - Rishma</v>
          </cell>
          <cell r="L65">
            <v>1</v>
          </cell>
          <cell r="N65" t="str">
            <v>PKR F-1 85-40 LESS GUIDE; 30-36 BODY</v>
          </cell>
          <cell r="O65" t="str">
            <v>426-03</v>
          </cell>
          <cell r="P65">
            <v>35810</v>
          </cell>
          <cell r="Q65">
            <v>35809</v>
          </cell>
          <cell r="R65">
            <v>2</v>
          </cell>
          <cell r="S65" t="str">
            <v>024322504</v>
          </cell>
          <cell r="T65" t="str">
            <v>85-40 GUIDE</v>
          </cell>
          <cell r="U65" t="str">
            <v>413-08</v>
          </cell>
          <cell r="V65">
            <v>35810</v>
          </cell>
          <cell r="W65">
            <v>35809</v>
          </cell>
          <cell r="X65">
            <v>1</v>
          </cell>
          <cell r="Y65">
            <v>24747206</v>
          </cell>
          <cell r="Z65" t="str">
            <v>SIZE 80-40 SBE 4.75" STUB ACME P XP 5' LONG</v>
          </cell>
          <cell r="AA65" t="str">
            <v>413-08</v>
          </cell>
          <cell r="AB65">
            <v>35810</v>
          </cell>
          <cell r="AC65">
            <v>35809</v>
          </cell>
          <cell r="AD65">
            <v>1</v>
          </cell>
          <cell r="AE65" t="str">
            <v>453-30-3124</v>
          </cell>
          <cell r="AF65" t="str">
            <v xml:space="preserve"> 80-40 "G-22" LTSA W/A-RYTE 3-1/2" 9.3# HYDRIL CS-CB BOX X</v>
          </cell>
          <cell r="AG65" t="str">
            <v>453-30</v>
          </cell>
          <cell r="AH65">
            <v>35810</v>
          </cell>
          <cell r="AI65">
            <v>35809</v>
          </cell>
          <cell r="AJ65">
            <v>1</v>
          </cell>
          <cell r="AK65" t="str">
            <v>810-80-44XX</v>
          </cell>
          <cell r="AL65" t="str">
            <v xml:space="preserve"> 3-1/2 X 2.81 'CMD' NON-ELAS SL 3-1/2" 9.3# HYDRIL CS BOX X PIN; JUST LIKE COMM # 810-80-44DH; 9 CR MATERIAL IS OKAY IF 13 CR UNAVAILABLE</v>
          </cell>
          <cell r="AM65" t="str">
            <v>810-80</v>
          </cell>
          <cell r="AN65">
            <v>35810</v>
          </cell>
          <cell r="AO65">
            <v>35809</v>
          </cell>
          <cell r="AP65">
            <v>2</v>
          </cell>
          <cell r="AQ65" t="str">
            <v>024323002</v>
          </cell>
          <cell r="AR65" t="str">
            <v xml:space="preserve"> 413-08 BTM SUB 80-40 3-1/2 9.3 # HCSP 22RC</v>
          </cell>
          <cell r="AS65" t="str">
            <v>413-08</v>
          </cell>
          <cell r="AT65">
            <v>35810</v>
          </cell>
          <cell r="AU65">
            <v>35809</v>
          </cell>
        </row>
        <row r="66">
          <cell r="B66" t="str">
            <v>LB</v>
          </cell>
          <cell r="C66">
            <v>0</v>
          </cell>
          <cell r="F66">
            <v>35795</v>
          </cell>
          <cell r="G66" t="str">
            <v>Rishma Prasad</v>
          </cell>
          <cell r="H66" t="str">
            <v>LB</v>
          </cell>
          <cell r="I66">
            <v>6413</v>
          </cell>
          <cell r="J66" t="str">
            <v>Mobil Oil; Lease: St. Mary Land &amp; Expl; Field: Horseshoe Bayou; well # 2; this is a packer to be ordered per B Moody's instructions (rev. 3 of prejob sheet 12/31/97).</v>
          </cell>
          <cell r="L66">
            <v>1</v>
          </cell>
          <cell r="N66" t="str">
            <v>Reference RO #s 147015 &amp; 151641; Size 396-26 Model "HE" RPP w/ 26 crush ring box; BMS S210 flow wetted; Just like 421-01-20QH; O.K to quickturn for 1.5 wk delivery  PLEASE.; no SOR needed per G Yuhr 12/31/97</v>
          </cell>
          <cell r="O66" t="str">
            <v>421-01</v>
          </cell>
          <cell r="P66">
            <v>35805</v>
          </cell>
          <cell r="Q66">
            <v>35804</v>
          </cell>
        </row>
        <row r="67">
          <cell r="B67" t="str">
            <v>LB</v>
          </cell>
          <cell r="C67">
            <v>0</v>
          </cell>
          <cell r="F67">
            <v>35797</v>
          </cell>
          <cell r="G67" t="str">
            <v>Rishma Prasad</v>
          </cell>
          <cell r="H67" t="str">
            <v>LB</v>
          </cell>
          <cell r="I67">
            <v>6413</v>
          </cell>
          <cell r="J67" t="str">
            <v>Oxy USA, Crowell Lease, Masters Creek field, well # A-1; RISHMA</v>
          </cell>
          <cell r="L67">
            <v>1</v>
          </cell>
          <cell r="N67" t="str">
            <v>SIZE 89-40 F-1 RPP W/ 9 CR BODY (JUST LIKE 426-02-1401 EXCEPT WITH 9 CR BODY 024323105 OR JUST LIKE 42609-14QE, -14QF, OR 14QG OR JUST LIKE 426-09-14DB</v>
          </cell>
          <cell r="O67" t="str">
            <v>426-09</v>
          </cell>
          <cell r="P67">
            <v>35810</v>
          </cell>
          <cell r="Q67">
            <v>35809</v>
          </cell>
          <cell r="R67">
            <v>1</v>
          </cell>
          <cell r="S67" t="str">
            <v>02-43234-XX</v>
          </cell>
          <cell r="T67" t="str">
            <v>SIZE 89-40 MODEL 'B' GUIDE W/ 9 CR (LIKE 02-43234-QD)</v>
          </cell>
          <cell r="V67">
            <v>35810</v>
          </cell>
          <cell r="W67">
            <v>35809</v>
          </cell>
          <cell r="X67">
            <v>1</v>
          </cell>
          <cell r="Y67" t="str">
            <v>02-47472-16</v>
          </cell>
          <cell r="Z67" t="str">
            <v>SIZE 80-40 SEAL 10' LONG - 9 CR</v>
          </cell>
          <cell r="AB67">
            <v>35810</v>
          </cell>
          <cell r="AC67">
            <v>35809</v>
          </cell>
          <cell r="AD67">
            <v>1</v>
          </cell>
          <cell r="AE67" t="str">
            <v>02-47472-93</v>
          </cell>
          <cell r="AF67" t="str">
            <v>SIZE 80-40 SEAL 15' LONG - 9 CR</v>
          </cell>
          <cell r="AH67">
            <v>35810</v>
          </cell>
          <cell r="AI67">
            <v>35809</v>
          </cell>
          <cell r="AJ67">
            <v>1</v>
          </cell>
          <cell r="AK67" t="str">
            <v>02-43229-XX</v>
          </cell>
          <cell r="AL67" t="str">
            <v>SIZE 80-40 CONCENTRIC COUPLING - 9 CR (LIKE 02-43229-07QA)</v>
          </cell>
          <cell r="AN67">
            <v>35810</v>
          </cell>
          <cell r="AO67">
            <v>35809</v>
          </cell>
          <cell r="AP67">
            <v>1</v>
          </cell>
          <cell r="AQ67" t="str">
            <v>02-43230-XX</v>
          </cell>
          <cell r="AR67" t="str">
            <v>SIZE 80-40 SEAL BORE CROSSOVER W/ BLANK FOR 3 1/2" 12.95# PH-6 PIN - 9 CR (LIKE 02-43230-QA4)</v>
          </cell>
          <cell r="AT67">
            <v>35810</v>
          </cell>
          <cell r="AU67">
            <v>35809</v>
          </cell>
          <cell r="AV67">
            <v>1</v>
          </cell>
          <cell r="AW67" t="str">
            <v>469-21-36XX</v>
          </cell>
          <cell r="AX67" t="str">
            <v>WIRELINE ENTRY GUIDE W/ BLANK FOR 3 1/2" 12.95# PH-6 BOX THREAD W/ 4.75" OD</v>
          </cell>
          <cell r="AY67" t="str">
            <v>469-21</v>
          </cell>
          <cell r="AZ67">
            <v>35810</v>
          </cell>
          <cell r="BA67">
            <v>35809</v>
          </cell>
          <cell r="BB67">
            <v>1</v>
          </cell>
          <cell r="BC67" t="str">
            <v>453-30-31XX</v>
          </cell>
          <cell r="BD67" t="str">
            <v>SIZE 80-40 LTSA W/ 3 1/2" 9.2# HYDRIL CSCB BOX ON BMS S501 LOCATOR SUB, 2 ARTYE SEAL UNITS W/ BMS S210 METAL GOODS, 2 BMS S501 SPACER TUBES @ 10' EACH, 4 SEAL UNITS W/ ARYTE W/ BMS S210 METAL GOODS X 1/2 MULE SHOE; TOTAL LENGTH APPROX 25'</v>
          </cell>
          <cell r="BE67" t="str">
            <v>453-30</v>
          </cell>
          <cell r="BF67">
            <v>35810</v>
          </cell>
          <cell r="BG67">
            <v>35809</v>
          </cell>
        </row>
        <row r="68">
          <cell r="B68" t="str">
            <v>LB</v>
          </cell>
          <cell r="C68">
            <v>0</v>
          </cell>
          <cell r="F68">
            <v>35801</v>
          </cell>
          <cell r="G68" t="str">
            <v>BENNY VINCENT</v>
          </cell>
          <cell r="H68" t="str">
            <v>LB</v>
          </cell>
          <cell r="I68">
            <v>6413</v>
          </cell>
          <cell r="J68" t="str">
            <v>GRADY CRAWFORD CONSTRUCTION</v>
          </cell>
          <cell r="K68" t="str">
            <v>WEEKS ISLAND DECOMMISSIONING PROJECT</v>
          </cell>
          <cell r="L68">
            <v>2</v>
          </cell>
          <cell r="N68" t="str">
            <v xml:space="preserve">  SGL SET PIP/13.88 OD X 102         LG ELEM/RIB-SNGL ANCHOR UP-834     TUBE-834 COVER-SOLID PLUG/         3.50 ID/3.50 I.F. BOX X            PIN                             </v>
          </cell>
          <cell r="O68">
            <v>30022</v>
          </cell>
          <cell r="P68">
            <v>35826</v>
          </cell>
          <cell r="Q68">
            <v>35826</v>
          </cell>
          <cell r="R68">
            <v>2</v>
          </cell>
          <cell r="S68">
            <v>300017702</v>
          </cell>
          <cell r="T68" t="str">
            <v xml:space="preserve"> SGL SET PIP/13.88 OD X 63 LG ELEM.     RIB-ANCHOR UP/834 TUBE-834 COVER       SOLID PLUG/2.50 ID                   </v>
          </cell>
          <cell r="U68">
            <v>30001</v>
          </cell>
          <cell r="V68">
            <v>35826</v>
          </cell>
          <cell r="W68">
            <v>35826</v>
          </cell>
          <cell r="X68">
            <v>4</v>
          </cell>
          <cell r="Y68">
            <v>469503541</v>
          </cell>
          <cell r="Z68" t="str">
            <v xml:space="preserve"> BULL PLUG 3.500 EU 8RD BOX X   BLANK &amp; CHAMFERED  </v>
          </cell>
          <cell r="AA68">
            <v>46950</v>
          </cell>
          <cell r="AB68">
            <v>35826</v>
          </cell>
          <cell r="AC68">
            <v>35826</v>
          </cell>
          <cell r="AD68">
            <v>12</v>
          </cell>
          <cell r="AE68">
            <v>300016722</v>
          </cell>
          <cell r="AF68" t="str">
            <v xml:space="preserve"> SGL SET PIP/10.38 OD. X 63 LG ELEM/  RIB-ANCHOR UP/834 TUBE - 834 COVER/  BULL PLUG/2.50 ID                  </v>
          </cell>
          <cell r="AG68">
            <v>30001</v>
          </cell>
          <cell r="AH68">
            <v>35826</v>
          </cell>
          <cell r="AI68">
            <v>35826</v>
          </cell>
        </row>
        <row r="69">
          <cell r="B69" t="str">
            <v>LB</v>
          </cell>
          <cell r="C69">
            <v>0</v>
          </cell>
          <cell r="F69">
            <v>35803</v>
          </cell>
          <cell r="G69" t="str">
            <v>BENNY VINCENT</v>
          </cell>
          <cell r="H69" t="str">
            <v>LB</v>
          </cell>
          <cell r="I69">
            <v>6413</v>
          </cell>
          <cell r="J69" t="str">
            <v>GRADY CRAWFORD CONSTRUCTION</v>
          </cell>
          <cell r="K69" t="str">
            <v>WEEKS ISLAND DECOMMISSIONING PROJECT</v>
          </cell>
          <cell r="L69">
            <v>2</v>
          </cell>
          <cell r="N69" t="str">
            <v>BOOT 475</v>
          </cell>
          <cell r="O69">
            <v>46950</v>
          </cell>
          <cell r="P69">
            <v>35811</v>
          </cell>
        </row>
        <row r="70">
          <cell r="B70" t="str">
            <v>LB</v>
          </cell>
          <cell r="C70">
            <v>0</v>
          </cell>
          <cell r="F70">
            <v>35808</v>
          </cell>
          <cell r="G70" t="str">
            <v>MCDONALD</v>
          </cell>
          <cell r="H70" t="str">
            <v>LB</v>
          </cell>
          <cell r="I70">
            <v>6413</v>
          </cell>
          <cell r="J70" t="str">
            <v>TEXACO, E. CAMERON 278-C, C-3, LB-291120</v>
          </cell>
          <cell r="K70" t="str">
            <v>REPLACE LOST IN HOLE TOOL</v>
          </cell>
          <cell r="L70">
            <v>1</v>
          </cell>
          <cell r="N70" t="str">
            <v>MODEL SC SETTING TOOL.</v>
          </cell>
          <cell r="O70" t="str">
            <v>445-21</v>
          </cell>
          <cell r="P70">
            <v>35828</v>
          </cell>
          <cell r="Q70">
            <v>35828</v>
          </cell>
        </row>
        <row r="71">
          <cell r="B71" t="str">
            <v>LB</v>
          </cell>
          <cell r="C71">
            <v>0</v>
          </cell>
          <cell r="F71">
            <v>35809</v>
          </cell>
          <cell r="G71" t="str">
            <v>Rishma Prasad</v>
          </cell>
          <cell r="H71" t="str">
            <v>LB</v>
          </cell>
          <cell r="I71">
            <v>6413</v>
          </cell>
          <cell r="J71" t="str">
            <v>This packer is to replenish the Chevron (SST 241319) customer stock packer that we borrowed for Phillips W Cameron 118 #A-17 SST 325291; please mark this packer "Chevron customer stock - sold on SST 241319".</v>
          </cell>
          <cell r="L71">
            <v>1</v>
          </cell>
          <cell r="N71" t="str">
            <v xml:space="preserve"> 194SAB60 X 47 "SAB-3"           4-1/2" 12.75# CST-C PIN  </v>
          </cell>
          <cell r="O71" t="str">
            <v>409-07</v>
          </cell>
          <cell r="P71">
            <v>35841</v>
          </cell>
          <cell r="Q71">
            <v>35840</v>
          </cell>
        </row>
        <row r="72">
          <cell r="B72" t="str">
            <v>LB</v>
          </cell>
          <cell r="C72">
            <v>0</v>
          </cell>
          <cell r="F72">
            <v>35452</v>
          </cell>
          <cell r="G72" t="str">
            <v>BENNY VINCENT</v>
          </cell>
          <cell r="H72" t="str">
            <v>LB</v>
          </cell>
          <cell r="I72">
            <v>6413</v>
          </cell>
          <cell r="J72" t="str">
            <v>GRADY CRAWFORD CONSTRUCTION</v>
          </cell>
          <cell r="K72" t="str">
            <v>WEEKS ISLAND DECOMMISSIONING PROJECT</v>
          </cell>
          <cell r="L72">
            <v>2</v>
          </cell>
          <cell r="N72" t="str">
            <v xml:space="preserve"> BULL PLUG 3.500 EU 8RD BOX X   BLANK &amp; CHAMFERED   </v>
          </cell>
          <cell r="O72">
            <v>46950</v>
          </cell>
          <cell r="P72">
            <v>35826</v>
          </cell>
          <cell r="Q72" t="str">
            <v>01/91/97</v>
          </cell>
        </row>
        <row r="73">
          <cell r="B73" t="str">
            <v>LB</v>
          </cell>
          <cell r="C73">
            <v>0</v>
          </cell>
          <cell r="F73">
            <v>35817</v>
          </cell>
          <cell r="G73" t="str">
            <v>gary</v>
          </cell>
          <cell r="H73" t="str">
            <v>LB</v>
          </cell>
          <cell r="I73">
            <v>6413</v>
          </cell>
          <cell r="J73" t="str">
            <v>TEXACO E.I.339  C-18</v>
          </cell>
          <cell r="K73" t="str">
            <v>SHIP BY 2-06-98</v>
          </cell>
          <cell r="L73">
            <v>2</v>
          </cell>
          <cell r="N73" t="str">
            <v>7' vam box x 7" 29#  STL pin  p110</v>
          </cell>
          <cell r="O73">
            <v>29989</v>
          </cell>
          <cell r="P73">
            <v>35829</v>
          </cell>
          <cell r="Q73">
            <v>35829</v>
          </cell>
        </row>
        <row r="74">
          <cell r="B74" t="str">
            <v>LB</v>
          </cell>
          <cell r="C74">
            <v>0</v>
          </cell>
          <cell r="F74">
            <v>35821</v>
          </cell>
          <cell r="G74" t="str">
            <v>GARY</v>
          </cell>
          <cell r="I74">
            <v>6413</v>
          </cell>
          <cell r="J74" t="str">
            <v>Bulington Resources L. C. Landry  Etal #2</v>
          </cell>
          <cell r="K74" t="str">
            <v>SHIP BY  2-10-98</v>
          </cell>
          <cell r="L74">
            <v>1</v>
          </cell>
          <cell r="N74" t="str">
            <v xml:space="preserve">7.625 VAM BOX X  7.625 39# HYD. SLX PIN    Q-125 </v>
          </cell>
          <cell r="O74">
            <v>29989</v>
          </cell>
          <cell r="P74">
            <v>35836</v>
          </cell>
          <cell r="Q74">
            <v>35837</v>
          </cell>
        </row>
        <row r="75">
          <cell r="B75" t="str">
            <v>LB</v>
          </cell>
          <cell r="C75">
            <v>0</v>
          </cell>
          <cell r="F75">
            <v>35821</v>
          </cell>
          <cell r="G75" t="str">
            <v>GARY</v>
          </cell>
          <cell r="H75" t="str">
            <v>LB</v>
          </cell>
          <cell r="I75">
            <v>6413</v>
          </cell>
          <cell r="J75" t="str">
            <v>U.M.C. PETROLEUM W.C.528 #2</v>
          </cell>
          <cell r="K75" t="str">
            <v>SHIP BY 1-30-98  ???</v>
          </cell>
          <cell r="L75">
            <v>1</v>
          </cell>
          <cell r="N75" t="str">
            <v>7" VAM BOX X 7" 35# STL PIN  P-110</v>
          </cell>
          <cell r="O75">
            <v>29989</v>
          </cell>
          <cell r="P75">
            <v>35825</v>
          </cell>
          <cell r="Q75">
            <v>35826</v>
          </cell>
          <cell r="R75">
            <v>1</v>
          </cell>
          <cell r="S75" t="str">
            <v>266-55-0352</v>
          </cell>
          <cell r="T75" t="str">
            <v>#2 LANDING COLLER  P-110</v>
          </cell>
          <cell r="U75">
            <v>26655</v>
          </cell>
          <cell r="X75">
            <v>1</v>
          </cell>
          <cell r="Y75" t="str">
            <v>100-70</v>
          </cell>
          <cell r="Z75" t="str">
            <v>"V" SHOE 7" 35# STL BOX  P-110</v>
          </cell>
          <cell r="AA75">
            <v>10070</v>
          </cell>
        </row>
        <row r="76">
          <cell r="B76" t="str">
            <v>LB</v>
          </cell>
          <cell r="C76">
            <v>0</v>
          </cell>
          <cell r="F76">
            <v>35822</v>
          </cell>
          <cell r="G76" t="str">
            <v>GARY</v>
          </cell>
          <cell r="H76" t="str">
            <v>LB</v>
          </cell>
          <cell r="I76">
            <v>6413</v>
          </cell>
          <cell r="J76" t="str">
            <v>NEWFIELD EXP. B-5 ST  2 BYPASS</v>
          </cell>
          <cell r="K76" t="str">
            <v>SHIP BY  2-6-98</v>
          </cell>
          <cell r="L76">
            <v>1</v>
          </cell>
          <cell r="N76" t="str">
            <v>5' VAM BOX X  5" 15# STL PIN  P-110 OR N-80</v>
          </cell>
          <cell r="O76">
            <v>29989</v>
          </cell>
          <cell r="P76">
            <v>35832</v>
          </cell>
          <cell r="Q76">
            <v>35832</v>
          </cell>
          <cell r="R76">
            <v>1</v>
          </cell>
          <cell r="S76">
            <v>26655</v>
          </cell>
          <cell r="T76" t="str">
            <v>#2 LANDING COLLER  5' 15# STL  BOX X PIN W/ BAFFLE PLATE  P-110  OR N-80</v>
          </cell>
          <cell r="U76">
            <v>26655</v>
          </cell>
          <cell r="V76">
            <v>35832</v>
          </cell>
          <cell r="W76">
            <v>35833</v>
          </cell>
          <cell r="X76">
            <v>1</v>
          </cell>
          <cell r="Y76" t="str">
            <v>101-75</v>
          </cell>
          <cell r="Z76" t="str">
            <v>SINGLE VALVE FLOAT COLLAR  5" 15#  STL BOX  X  PIN P-110 OR  N-80</v>
          </cell>
          <cell r="AA76">
            <v>10175</v>
          </cell>
          <cell r="AB76">
            <v>35832</v>
          </cell>
          <cell r="AC76">
            <v>35833</v>
          </cell>
          <cell r="AD76">
            <v>1</v>
          </cell>
          <cell r="AE76">
            <v>10070</v>
          </cell>
          <cell r="AF76" t="str">
            <v>DOUBLE  VALVE "V" SHOE 5" 15# STL BOX  P-110 OR N-80</v>
          </cell>
        </row>
        <row r="77">
          <cell r="B77" t="str">
            <v>LB</v>
          </cell>
          <cell r="C77">
            <v>0</v>
          </cell>
          <cell r="F77">
            <v>35822</v>
          </cell>
          <cell r="G77" t="str">
            <v>GARY</v>
          </cell>
          <cell r="H77" t="str">
            <v>LB</v>
          </cell>
          <cell r="I77">
            <v>6413</v>
          </cell>
          <cell r="J77" t="str">
            <v>A.D.T.I.  EUGENE ISLAND 58  #56</v>
          </cell>
          <cell r="K77" t="str">
            <v>WELL ADVISE ON SHIPPING</v>
          </cell>
          <cell r="L77">
            <v>1</v>
          </cell>
          <cell r="N77" t="str">
            <v>BUSHING, TYPE CROSSOVER, 7.625 IN.  VAM BOX X 7.625" 33.7# HYD SLX PIN P-110</v>
          </cell>
          <cell r="O77">
            <v>29989</v>
          </cell>
          <cell r="P77" t="str">
            <v>WELL ADVISE</v>
          </cell>
          <cell r="R77">
            <v>1</v>
          </cell>
          <cell r="S77">
            <v>26673</v>
          </cell>
          <cell r="T77" t="str">
            <v>7.625" 33.7# LANDING COLLAR  PT-2 TYPE W/ BAFFLE PLATE  P-110</v>
          </cell>
          <cell r="U77">
            <v>26673</v>
          </cell>
          <cell r="X77">
            <v>1</v>
          </cell>
          <cell r="Y77" t="str">
            <v>101-70-3096</v>
          </cell>
          <cell r="Z77" t="str">
            <v>DOUBLE VALVE FLOAT COLLAR  7.625" 33.7#  P-110</v>
          </cell>
          <cell r="AD77">
            <v>1</v>
          </cell>
          <cell r="AE77">
            <v>10170</v>
          </cell>
          <cell r="AF77" t="str">
            <v xml:space="preserve">DOUBLE  VALVE "V" SHOE 7.625" 33.7# BOX  P-110 </v>
          </cell>
          <cell r="AG77">
            <v>10170</v>
          </cell>
        </row>
        <row r="78">
          <cell r="B78" t="str">
            <v>LB</v>
          </cell>
          <cell r="C78">
            <v>0</v>
          </cell>
          <cell r="F78">
            <v>35823</v>
          </cell>
          <cell r="G78" t="str">
            <v>Cody Flemming</v>
          </cell>
          <cell r="H78" t="str">
            <v>LB</v>
          </cell>
          <cell r="I78">
            <v>6413</v>
          </cell>
          <cell r="J78" t="str">
            <v>AMOCO HESS #1</v>
          </cell>
          <cell r="K78" t="str">
            <v>SHIP BY 02-12-98</v>
          </cell>
          <cell r="L78">
            <v>2</v>
          </cell>
          <cell r="N78" t="str">
            <v xml:space="preserve">SIZE 40-30 SEAL BORE EXTENSION 13CR 10' LONG </v>
          </cell>
          <cell r="O78">
            <v>47471</v>
          </cell>
          <cell r="P78">
            <v>35839</v>
          </cell>
          <cell r="Q78">
            <v>35839</v>
          </cell>
          <cell r="R78">
            <v>1</v>
          </cell>
          <cell r="S78">
            <v>24321704</v>
          </cell>
          <cell r="T78" t="str">
            <v>SIZE 40-30 CONCENTRIC COUPLING 13CR</v>
          </cell>
          <cell r="U78">
            <v>43217</v>
          </cell>
          <cell r="V78">
            <v>35839</v>
          </cell>
          <cell r="W78">
            <v>35839</v>
          </cell>
        </row>
        <row r="79">
          <cell r="B79" t="str">
            <v>LB</v>
          </cell>
          <cell r="C79">
            <v>0</v>
          </cell>
          <cell r="F79">
            <v>35823</v>
          </cell>
          <cell r="G79" t="str">
            <v>Cody Flemming</v>
          </cell>
          <cell r="H79" t="str">
            <v>LB</v>
          </cell>
          <cell r="I79">
            <v>6413</v>
          </cell>
          <cell r="J79" t="str">
            <v>AMOCO HESS #1</v>
          </cell>
          <cell r="K79" t="str">
            <v>SHIP BY 02-12-98</v>
          </cell>
          <cell r="L79">
            <v>1</v>
          </cell>
          <cell r="N79" t="str">
            <v>43-30 "F-1" PACKER</v>
          </cell>
          <cell r="O79" t="str">
            <v>426-32</v>
          </cell>
          <cell r="P79">
            <v>35839</v>
          </cell>
          <cell r="Q79">
            <v>35839</v>
          </cell>
          <cell r="R79">
            <v>1</v>
          </cell>
          <cell r="S79">
            <v>24321207</v>
          </cell>
          <cell r="T79" t="str">
            <v>41-30 "B" GUIDE FOR SEAL BORE EXTENSION</v>
          </cell>
          <cell r="U79">
            <v>43212</v>
          </cell>
          <cell r="V79">
            <v>35839</v>
          </cell>
          <cell r="W79">
            <v>35839</v>
          </cell>
        </row>
        <row r="80">
          <cell r="B80" t="str">
            <v>lb</v>
          </cell>
          <cell r="C80">
            <v>0</v>
          </cell>
          <cell r="F80">
            <v>35823</v>
          </cell>
          <cell r="G80" t="str">
            <v>BENNY VINCENT</v>
          </cell>
          <cell r="H80" t="str">
            <v>LB</v>
          </cell>
          <cell r="I80">
            <v>5413</v>
          </cell>
          <cell r="J80" t="str">
            <v>STOCK</v>
          </cell>
          <cell r="K80" t="str">
            <v>BE SURE ITEM 8 HAS NICKEL PLATED I.D.</v>
          </cell>
          <cell r="L80">
            <v>100</v>
          </cell>
          <cell r="N80" t="str">
            <v xml:space="preserve"> PARKER T-SEAL WITH TEFLON B-U RINGS   NITRILE N4115                       </v>
          </cell>
          <cell r="O80">
            <v>43714</v>
          </cell>
          <cell r="P80" t="str">
            <v xml:space="preserve"> </v>
          </cell>
          <cell r="Q80">
            <v>35830</v>
          </cell>
          <cell r="R80">
            <v>100</v>
          </cell>
          <cell r="S80" t="str">
            <v>WWV120H30</v>
          </cell>
          <cell r="T80" t="str">
            <v>O-RINGS</v>
          </cell>
          <cell r="W80">
            <v>35830</v>
          </cell>
          <cell r="X80">
            <v>100</v>
          </cell>
          <cell r="Y80" t="str">
            <v>WWB111H40</v>
          </cell>
          <cell r="Z80" t="str">
            <v>O-RING</v>
          </cell>
          <cell r="AC80">
            <v>35830</v>
          </cell>
          <cell r="AD80">
            <v>100</v>
          </cell>
          <cell r="AE80" t="str">
            <v>WWB222H40</v>
          </cell>
          <cell r="AF80" t="str">
            <v>O-RING</v>
          </cell>
          <cell r="AI80">
            <v>35830</v>
          </cell>
          <cell r="AJ80">
            <v>1</v>
          </cell>
          <cell r="AK80">
            <v>340791701</v>
          </cell>
          <cell r="AL80" t="str">
            <v>THRU-TUBING SWIVEL, 1.69 IN. TOOL OD W/1.250 O.D. ACME BOX X PIN THREAD  340791701</v>
          </cell>
          <cell r="AM80">
            <v>34079</v>
          </cell>
          <cell r="AO80">
            <v>35830</v>
          </cell>
          <cell r="AP80">
            <v>2</v>
          </cell>
          <cell r="AQ80">
            <v>46601100</v>
          </cell>
          <cell r="AR80" t="str">
            <v xml:space="preserve"> FISHING NECK FOR 2.13 OD BELLVILLE  PULL DISCONNECT                   </v>
          </cell>
          <cell r="AS80">
            <v>33080</v>
          </cell>
          <cell r="AU80">
            <v>35830</v>
          </cell>
          <cell r="AV80">
            <v>1</v>
          </cell>
          <cell r="AW80">
            <v>46837200</v>
          </cell>
          <cell r="AX80" t="str">
            <v xml:space="preserve">FISHING NECK F/1.69 O.D.           BELLEVILLE TYPE PULL DISCONNECT   </v>
          </cell>
          <cell r="AY80">
            <v>33080</v>
          </cell>
          <cell r="BA80">
            <v>35830</v>
          </cell>
          <cell r="BB80">
            <v>4</v>
          </cell>
          <cell r="BC80">
            <v>46151800</v>
          </cell>
          <cell r="BD80" t="str">
            <v xml:space="preserve"> 2.13 HOUSING W/NICKEL PLATED I.D.</v>
          </cell>
          <cell r="BG80">
            <v>35830</v>
          </cell>
          <cell r="BH80">
            <v>100</v>
          </cell>
          <cell r="BI80" t="str">
            <v>WWGE1032B</v>
          </cell>
          <cell r="BJ80" t="str">
            <v>BRASS SHEAR SCREW</v>
          </cell>
          <cell r="BM80">
            <v>35830</v>
          </cell>
          <cell r="BN80">
            <v>200</v>
          </cell>
          <cell r="BO80">
            <v>47481700</v>
          </cell>
          <cell r="BP80" t="str">
            <v xml:space="preserve"> SHEAR SCREW MODIFIED, 1/4 IN.-20 NC X .375 LONG   F/HYDRAULIC RELEASE SUB SUB-ASSEMBLY, .2489 TOOL</v>
          </cell>
          <cell r="BT80" t="str">
            <v>50</v>
          </cell>
          <cell r="BU80" t="str">
            <v>WWGST4400</v>
          </cell>
          <cell r="BV80" t="str">
            <v xml:space="preserve">MACHINE SCREW ROUND HEAD SLOTTED #4-40 X 3/4 LG.                 </v>
          </cell>
          <cell r="BY80" t="str">
            <v>2/4/98</v>
          </cell>
          <cell r="BZ80" t="str">
            <v>2</v>
          </cell>
          <cell r="CA80" t="str">
            <v>WVSST5027</v>
          </cell>
          <cell r="CB80" t="str">
            <v xml:space="preserve"> 5 GALLON OF DEODORIZED KEROSENE     #D25027                             KEROSENE                          </v>
          </cell>
          <cell r="CE80" t="str">
            <v>2/4/98</v>
          </cell>
          <cell r="CF80" t="str">
            <v>1</v>
          </cell>
          <cell r="CG80" t="str">
            <v>075903700</v>
          </cell>
          <cell r="CH80" t="str">
            <v xml:space="preserve"> 437-14 MOTOR HOUSING    BSPART                </v>
          </cell>
          <cell r="CK80" t="str">
            <v>2/4/98</v>
          </cell>
          <cell r="CL80" t="str">
            <v>20</v>
          </cell>
          <cell r="CM80" t="str">
            <v>340011703</v>
          </cell>
          <cell r="CN80" t="str">
            <v xml:space="preserve"> PERMANENT BRIDGE PLUG                 THRU-TBG PERM. BRIDGE PLUG, 1.69 OD PLEASE SHIP IN PARTS </v>
          </cell>
          <cell r="CO80" t="str">
            <v>34001</v>
          </cell>
          <cell r="CQ80" t="str">
            <v>2/4/98</v>
          </cell>
          <cell r="CR80" t="str">
            <v>20</v>
          </cell>
          <cell r="CS80" t="str">
            <v>340013386</v>
          </cell>
          <cell r="CT80" t="str">
            <v>THRU-TUBING PERMANENT BRIDGE PLUG     2.13 OD W/2.13 DOUBLE ANCHOR ELEMENT PLEASE SHIP IN PARTS</v>
          </cell>
          <cell r="CU80" t="str">
            <v>34001</v>
          </cell>
          <cell r="CW80" t="str">
            <v>2/4/98</v>
          </cell>
          <cell r="CX80" t="str">
            <v>10</v>
          </cell>
          <cell r="CY80" t="str">
            <v>WVTSTA613</v>
          </cell>
          <cell r="CZ80" t="str">
            <v xml:space="preserve"> FC4-PROTO TORRINGTON THRUST BEARING PT#   NTA-613 (.802 OD X .377 ID)             </v>
          </cell>
          <cell r="DA80" t="str">
            <v>43714</v>
          </cell>
          <cell r="DC80" t="str">
            <v>2/4/98</v>
          </cell>
          <cell r="DD80" t="str">
            <v>20</v>
          </cell>
          <cell r="DE80" t="str">
            <v>046394003</v>
          </cell>
          <cell r="DF80" t="str">
            <v xml:space="preserve">IFL ELEM 1.69 OD X 48 LG, , DUAL SEAL W/CENTER  STIFFNER RING 838 TUBE AND COVER,              </v>
          </cell>
          <cell r="DG80" t="str">
            <v>34001</v>
          </cell>
          <cell r="DI80" t="str">
            <v>2/4/98</v>
          </cell>
          <cell r="DJ80" t="str">
            <v>20</v>
          </cell>
          <cell r="DK80" t="str">
            <v>047505103</v>
          </cell>
          <cell r="DL80" t="str">
            <v xml:space="preserve"> IFL ELEM, DOUBLE ANCHOR, DUAL SEAL,  2.13 OD X 66.13 LG, 838 TUBE -     </v>
          </cell>
          <cell r="DM80" t="str">
            <v>34001</v>
          </cell>
          <cell r="DO80" t="str">
            <v>2/4/98</v>
          </cell>
          <cell r="DP80" t="str">
            <v xml:space="preserve"> </v>
          </cell>
          <cell r="DQ80" t="str">
            <v xml:space="preserve"> </v>
          </cell>
          <cell r="DR80" t="str">
            <v xml:space="preserve"> </v>
          </cell>
          <cell r="DS80" t="str">
            <v xml:space="preserve"> </v>
          </cell>
          <cell r="DT80" t="str">
            <v xml:space="preserve"> </v>
          </cell>
          <cell r="DU80" t="str">
            <v xml:space="preserve"> </v>
          </cell>
          <cell r="DV80" t="str">
            <v xml:space="preserve"> </v>
          </cell>
          <cell r="DW80" t="str">
            <v xml:space="preserve"> </v>
          </cell>
          <cell r="DX80" t="str">
            <v xml:space="preserve"> </v>
          </cell>
          <cell r="DY80" t="str">
            <v xml:space="preserve"> </v>
          </cell>
          <cell r="DZ80" t="str">
            <v xml:space="preserve"> </v>
          </cell>
          <cell r="EA80" t="str">
            <v xml:space="preserve"> </v>
          </cell>
        </row>
        <row r="81">
          <cell r="B81" t="str">
            <v>LB</v>
          </cell>
          <cell r="C81">
            <v>0</v>
          </cell>
          <cell r="F81">
            <v>35824</v>
          </cell>
          <cell r="G81" t="str">
            <v>David McDonald</v>
          </cell>
          <cell r="H81" t="str">
            <v>LB</v>
          </cell>
          <cell r="I81">
            <v>6413</v>
          </cell>
          <cell r="J81" t="str">
            <v>MOBIL OIL ST. MARY LAND # 2</v>
          </cell>
          <cell r="K81" t="str">
            <v>SHIP BY  2-10-98</v>
          </cell>
          <cell r="L81">
            <v>1</v>
          </cell>
          <cell r="N81" t="str">
            <v>40-26 L-22S SEAL ASSEMBLY</v>
          </cell>
        </row>
        <row r="82">
          <cell r="B82" t="str">
            <v>LB</v>
          </cell>
          <cell r="C82">
            <v>0</v>
          </cell>
          <cell r="F82">
            <v>35824</v>
          </cell>
          <cell r="G82" t="str">
            <v>BENNY VINCENT</v>
          </cell>
          <cell r="H82" t="str">
            <v>LB</v>
          </cell>
          <cell r="I82">
            <v>6413</v>
          </cell>
          <cell r="K82" t="str">
            <v>REGULAR FRIEGHT</v>
          </cell>
          <cell r="L82">
            <v>10</v>
          </cell>
          <cell r="N82" t="str">
            <v xml:space="preserve">FLEX PLUG, 2-7/8 TUBING W/2.563 OD., 1/2"-13 UNC  BOX X PIN THREAD, 70 DUROMETER NITRILE RUBBER    </v>
          </cell>
          <cell r="Q82">
            <v>35830</v>
          </cell>
          <cell r="R82">
            <v>10</v>
          </cell>
          <cell r="S82" t="str">
            <v>WVJSTP051</v>
          </cell>
          <cell r="T82" t="str">
            <v xml:space="preserve"> FLEX PLUG, 2-7/8 TUBING W/2.563 OD., 1/2"-13 UNC   BOX X PIN THREAD, 70 DUROMETER NITRILE RUBBER    </v>
          </cell>
          <cell r="W82">
            <v>35830</v>
          </cell>
        </row>
        <row r="83">
          <cell r="B83" t="str">
            <v>LB</v>
          </cell>
          <cell r="C83">
            <v>0</v>
          </cell>
          <cell r="F83">
            <v>35825</v>
          </cell>
          <cell r="G83" t="str">
            <v>David McDonald</v>
          </cell>
          <cell r="H83" t="str">
            <v>LB</v>
          </cell>
          <cell r="I83">
            <v>6413</v>
          </cell>
          <cell r="J83" t="str">
            <v>NEWFIELD , ARCENEAUX # 1</v>
          </cell>
          <cell r="K83" t="str">
            <v>REGULAR FRIEGHT</v>
          </cell>
          <cell r="L83">
            <v>1</v>
          </cell>
          <cell r="O83">
            <v>413093272</v>
          </cell>
          <cell r="P83">
            <v>35829</v>
          </cell>
          <cell r="R83">
            <v>1</v>
          </cell>
          <cell r="S83" t="str">
            <v>WWB235H20</v>
          </cell>
          <cell r="X83">
            <v>2</v>
          </cell>
          <cell r="Y83" t="str">
            <v>WWD336H40</v>
          </cell>
          <cell r="Z83" t="str">
            <v>336 O-RING BACKUP</v>
          </cell>
          <cell r="AD83">
            <v>6</v>
          </cell>
          <cell r="AE83" t="str">
            <v>WWGE18ODB</v>
          </cell>
          <cell r="AJ83">
            <v>1</v>
          </cell>
          <cell r="AK83">
            <v>14066100</v>
          </cell>
          <cell r="AL83" t="str">
            <v>32FA30 LOWER SLIP</v>
          </cell>
          <cell r="AP83">
            <v>1</v>
          </cell>
          <cell r="AQ83">
            <v>15278700</v>
          </cell>
          <cell r="AR83" t="str">
            <v>32-25, BODY LOCK RING</v>
          </cell>
          <cell r="AV83">
            <v>1</v>
          </cell>
          <cell r="AW83">
            <v>15351000</v>
          </cell>
          <cell r="AX83" t="str">
            <v>30 FILLER RING</v>
          </cell>
          <cell r="BB83">
            <v>1</v>
          </cell>
          <cell r="BC83">
            <v>15517300</v>
          </cell>
          <cell r="BD83" t="str">
            <v>32, UPPER CONE</v>
          </cell>
          <cell r="BH83">
            <v>2</v>
          </cell>
          <cell r="BI83">
            <v>15958000</v>
          </cell>
          <cell r="BJ83" t="str">
            <v>32, CONE RING</v>
          </cell>
          <cell r="BN83">
            <v>2</v>
          </cell>
          <cell r="BO83">
            <v>15958100</v>
          </cell>
          <cell r="BP83" t="str">
            <v>32, PACKER RING</v>
          </cell>
          <cell r="BT83" t="str">
            <v>1</v>
          </cell>
          <cell r="BU83" t="str">
            <v>015959002</v>
          </cell>
          <cell r="BV83" t="str">
            <v>32-25, PACKING ELEMENT</v>
          </cell>
          <cell r="BZ83" t="str">
            <v>1</v>
          </cell>
          <cell r="CA83" t="str">
            <v>020575900</v>
          </cell>
          <cell r="CB83" t="str">
            <v>32FA30, SUPPORT RING</v>
          </cell>
          <cell r="CF83" t="str">
            <v>1</v>
          </cell>
          <cell r="CG83" t="str">
            <v>020685300</v>
          </cell>
          <cell r="CH83" t="str">
            <v>32FA30 LOWER CONE</v>
          </cell>
          <cell r="CL83" t="str">
            <v>1</v>
          </cell>
          <cell r="CM83" t="str">
            <v>020687000</v>
          </cell>
          <cell r="CN83" t="str">
            <v>20-23, KEY</v>
          </cell>
          <cell r="CR83" t="str">
            <v>2</v>
          </cell>
          <cell r="CS83" t="str">
            <v>028207000</v>
          </cell>
          <cell r="CT83" t="str">
            <v>32, SEAL RING</v>
          </cell>
        </row>
        <row r="84">
          <cell r="B84" t="str">
            <v>LB</v>
          </cell>
          <cell r="C84">
            <v>0</v>
          </cell>
          <cell r="F84">
            <v>35828</v>
          </cell>
          <cell r="G84" t="str">
            <v>David McDonald</v>
          </cell>
          <cell r="H84" t="str">
            <v>LB</v>
          </cell>
          <cell r="I84">
            <v>6413</v>
          </cell>
          <cell r="J84" t="str">
            <v>MOBIL OIL CORP. KIDDER  # 1</v>
          </cell>
          <cell r="K84" t="str">
            <v>NEED BEFORE 02-11-98</v>
          </cell>
          <cell r="L84">
            <v>1</v>
          </cell>
          <cell r="N84" t="str">
            <v>SIZE, 546-32, MODEL HE RETAINER PROD. PACKER WITH 13 CR. FLOW WETTED.</v>
          </cell>
          <cell r="O84" t="str">
            <v>421-01</v>
          </cell>
          <cell r="P84">
            <v>35836</v>
          </cell>
        </row>
        <row r="85">
          <cell r="B85" t="str">
            <v>LB</v>
          </cell>
          <cell r="C85">
            <v>0</v>
          </cell>
          <cell r="F85">
            <v>35828</v>
          </cell>
          <cell r="G85" t="str">
            <v>H.MELVILLE</v>
          </cell>
          <cell r="H85" t="str">
            <v>LB</v>
          </cell>
          <cell r="I85">
            <v>6413</v>
          </cell>
          <cell r="J85" t="str">
            <v xml:space="preserve">FORCE  H.I. 551 WELLS C-3 &amp; C-4           </v>
          </cell>
          <cell r="K85" t="str">
            <v>NEED BEFORE 03/01/98</v>
          </cell>
          <cell r="L85">
            <v>2</v>
          </cell>
          <cell r="N85" t="str">
            <v xml:space="preserve">                                                 
RS NIPPLE, BROWN TYPE, W/RPSA PROFILE, 7.000 IN. 
8RL PIN X 7.000 IN. 8RL BHT MOD. BOX, 7.750 IN.  
TOOL OD, 6.188 IN. TOOL ID, 110 KSI MYS          </v>
          </cell>
          <cell r="O85">
            <v>29401</v>
          </cell>
          <cell r="P85">
            <v>35855</v>
          </cell>
          <cell r="Q85">
            <v>35855</v>
          </cell>
          <cell r="R85">
            <v>4</v>
          </cell>
          <cell r="S85">
            <v>296240024</v>
          </cell>
          <cell r="T85" t="str">
            <v xml:space="preserve">LINER PACKER, TYPE 'ZXP', W/HR PROFILE,W/10 FT.   
TYPE III EXT., 7.000 IN. 8RL BOX DOWN, X 9.625 IN.
 47.0-53.50 LB/FT, 8.250 OD X 7.500 ID EXT., 8.312
 TOOL OD, 6.278 TOOL ID, 110 KSI MIN, (40,000 LBS 
SETTING FORCE)                                    </v>
          </cell>
          <cell r="U85">
            <v>29624</v>
          </cell>
          <cell r="V85">
            <v>35855</v>
          </cell>
          <cell r="W85">
            <v>35855</v>
          </cell>
          <cell r="X85">
            <v>2</v>
          </cell>
          <cell r="Y85">
            <v>292030008</v>
          </cell>
          <cell r="Z85" t="str">
            <v xml:space="preserve">LINER HANGER, BROWN TYPE HMC, 7 IN. 29 LB/FT X 9 
5/8 IN. 47-53.5 LB/FT, W/8RL PIN X PIN, 8.313 IN.
OD, 6.184 IN. ID, P-110                          </v>
          </cell>
          <cell r="AA85">
            <v>29203</v>
          </cell>
          <cell r="AB85">
            <v>35855</v>
          </cell>
          <cell r="AC85">
            <v>35855</v>
          </cell>
          <cell r="AD85">
            <v>2</v>
          </cell>
          <cell r="AE85">
            <v>299891940</v>
          </cell>
          <cell r="AF85" t="str">
            <v xml:space="preserve"> BUSHING,CROSSOVER, 7.000 IN. 8RL BOX X 7.000 IN. 
 29.00 LB/FT GBTCC PIN, 7.656 IN. TOOL OD, 6.188  
 IN. TOOL ID, 14 IN. LONG, 110KSI MYS             </v>
          </cell>
          <cell r="AG85">
            <v>29989</v>
          </cell>
          <cell r="AH85">
            <v>35855</v>
          </cell>
          <cell r="AI85">
            <v>35855</v>
          </cell>
          <cell r="AJ85">
            <v>2</v>
          </cell>
          <cell r="AK85">
            <v>266730120</v>
          </cell>
          <cell r="AL85" t="str">
            <v xml:space="preserve"> LANDING COLLAR, W/BAFFLE, 7.000 IN. 26-29.00 LB/FT 
 BUTTRESS BOX X PIN, 7.656 IN. TOOL OD, 6.250 IN.   
 TOOL ID, F/1.750 IN. DIA. BALL, 110 KSI MYS        </v>
          </cell>
          <cell r="AM85">
            <v>26673</v>
          </cell>
          <cell r="AN85">
            <v>35855</v>
          </cell>
          <cell r="AO85">
            <v>35855</v>
          </cell>
        </row>
        <row r="86">
          <cell r="B86" t="str">
            <v>LB</v>
          </cell>
          <cell r="C86">
            <v>0</v>
          </cell>
          <cell r="F86">
            <v>35829</v>
          </cell>
          <cell r="G86" t="str">
            <v>Gary Hoffpauir</v>
          </cell>
          <cell r="H86" t="str">
            <v>LB</v>
          </cell>
          <cell r="I86">
            <v>6413</v>
          </cell>
          <cell r="J86" t="str">
            <v>AMOCO (PENNINGTON #8)PORT HUDSON</v>
          </cell>
          <cell r="K86" t="str">
            <v>NEED BEFORE 2-26-98</v>
          </cell>
          <cell r="L86">
            <v>1</v>
          </cell>
          <cell r="N86" t="str">
            <v xml:space="preserve">LINER SETTING SLEEVE, RH W/10 FT PBR EXT. 5.000
15-18.00 LB/FT VAM B0X, 5.750 IN. EXT. OD 5.250
IN. EXT. ID, 4.438 IN. TOOL ID, (4.646 IN. OD  
FLOAT NUT, COMM. NO. 09-12149-50) W/6.375 IN.  
CENT. RING OD, 110 KSI MYS                     </v>
          </cell>
          <cell r="O86">
            <v>29531</v>
          </cell>
          <cell r="P86">
            <v>35852</v>
          </cell>
          <cell r="Q86">
            <v>35852</v>
          </cell>
          <cell r="R86">
            <v>1</v>
          </cell>
          <cell r="S86">
            <v>292100486</v>
          </cell>
          <cell r="T86" t="str">
            <v xml:space="preserve">LINER HANGER, BROWN TYPE CMC, 5 IN. 18 LB/FT X 7   
5/8 IN. 39 LB/FT CSG, VAM PIN X PIN, 6.375 IN. OD, 
WITH RIGHT HAND SET JAY, P110                      </v>
          </cell>
          <cell r="U86">
            <v>29210</v>
          </cell>
          <cell r="V86">
            <v>35852</v>
          </cell>
          <cell r="W86">
            <v>35852</v>
          </cell>
          <cell r="X86">
            <v>1</v>
          </cell>
          <cell r="Y86">
            <v>299891680</v>
          </cell>
          <cell r="Z86" t="str">
            <v xml:space="preserve">                                                    
 CROSSOVER BUSHING, 5.000 IN.18.0 LB/FT VAM BOX X   
 5.0 IN. 18# HYDRIL SUPREME "LX" PIN, 5.563 IN TOOL 
 OD, 4.196 IN TOOL ID, 110 KSI MYS                  </v>
          </cell>
          <cell r="AA86">
            <v>29989</v>
          </cell>
          <cell r="AB86">
            <v>35852</v>
          </cell>
          <cell r="AC86">
            <v>35852</v>
          </cell>
          <cell r="AD86">
            <v>1</v>
          </cell>
          <cell r="AE86">
            <v>266720030</v>
          </cell>
          <cell r="AF86" t="str">
            <v xml:space="preserve">SLIMHOLE LANDING COLLAR SYSTEM, W/CERAMIC, TYPE I
 5.000 IN. 18.00 LB/FT HYD SLX BOX X PIN, W/ 1,50
 PSI INDICATOR SHEAR, SHEAR SCREWS, 5.105 IN. OD,
1.640 IN. ID, COMPLETE W/ TWO 1.812 PUMP DOWN    
PLUGS, 110 MYS                                   </v>
          </cell>
          <cell r="AG86">
            <v>26672</v>
          </cell>
          <cell r="AH86">
            <v>35852</v>
          </cell>
          <cell r="AI86">
            <v>35852</v>
          </cell>
        </row>
        <row r="87">
          <cell r="B87" t="str">
            <v>LB</v>
          </cell>
          <cell r="C87">
            <v>0</v>
          </cell>
          <cell r="F87">
            <v>35829</v>
          </cell>
          <cell r="G87" t="str">
            <v>H.MELVILLE</v>
          </cell>
          <cell r="H87" t="str">
            <v>LB</v>
          </cell>
          <cell r="I87">
            <v>6413</v>
          </cell>
          <cell r="J87" t="str">
            <v xml:space="preserve">TOTAL MINATOME  ( ROSEMARY SCHUH) #2                                         </v>
          </cell>
          <cell r="K87" t="str">
            <v>NEED BEFORE 2/15/98</v>
          </cell>
          <cell r="L87">
            <v>2</v>
          </cell>
          <cell r="N87" t="str">
            <v xml:space="preserve">BUSHING, BROWN TYPE CROSSOVER, 9.625 IN. VAM BOX X 
9.625 IN. 53.50 LB/FT STL PIN, 10.250 IN. TOOL OD, 
8.535 IN. TOOL ID, 110KSI MYS                      </v>
          </cell>
          <cell r="O87">
            <v>29989</v>
          </cell>
          <cell r="P87">
            <v>35841</v>
          </cell>
          <cell r="Q87">
            <v>35841</v>
          </cell>
          <cell r="R87">
            <v>1</v>
          </cell>
          <cell r="S87">
            <v>266550510</v>
          </cell>
          <cell r="T87" t="str">
            <v xml:space="preserve">TYPE II LANDING COLLAR                          
LANDING COLLAR BROWN TYPE PT2, 9-5/8 IN. 53.5   
LB/FT STL BOX X PIN, 9.675 IN. OD, 8.565 IN. ID 
8.500, 2,650 PSI SHEAR, 110 KSI MYS             </v>
          </cell>
          <cell r="U87">
            <v>26655</v>
          </cell>
          <cell r="V87">
            <v>35841</v>
          </cell>
          <cell r="W87">
            <v>35841</v>
          </cell>
          <cell r="X87">
            <v>1</v>
          </cell>
          <cell r="Y87">
            <v>100703130</v>
          </cell>
          <cell r="Z87" t="str">
            <v xml:space="preserve">SET SHOE, TYPE V, 9.625 IN. 53.50 LB/FT STL BOX, 
9.675 IN. OD, 8.625 IN. ID, 110 KSI MYS          </v>
          </cell>
          <cell r="AA87">
            <v>10070</v>
          </cell>
          <cell r="AB87">
            <v>35841</v>
          </cell>
          <cell r="AC87">
            <v>35841</v>
          </cell>
        </row>
        <row r="88">
          <cell r="B88" t="str">
            <v>LB</v>
          </cell>
          <cell r="C88">
            <v>0</v>
          </cell>
          <cell r="F88">
            <v>35831</v>
          </cell>
          <cell r="G88" t="str">
            <v>DRW</v>
          </cell>
          <cell r="H88" t="str">
            <v>LB</v>
          </cell>
          <cell r="I88">
            <v>6413</v>
          </cell>
          <cell r="J88" t="str">
            <v>PENNZOIL PROD GARDEN BANKS 161 #2</v>
          </cell>
          <cell r="K88" t="str">
            <v>PENNZOIL PROD GARDEN BANKS 161 #2</v>
          </cell>
          <cell r="L88">
            <v>1</v>
          </cell>
          <cell r="N88" t="str">
            <v>RH LINER SETTING SLEEVE BROWN TYPE W/ 10' EXT TYPE III 6.250 OD 5.750 ID W/ 5-1/2 VAM  BOX DN 4.997" TOOL ID 5.235 OD FLOATING NUT COMM# 09-12181-10 Q-125</v>
          </cell>
          <cell r="O88">
            <v>29531</v>
          </cell>
          <cell r="P88">
            <v>35836</v>
          </cell>
          <cell r="Q88">
            <v>35838</v>
          </cell>
          <cell r="R88">
            <v>1</v>
          </cell>
          <cell r="S88">
            <v>292030548</v>
          </cell>
          <cell r="T88" t="str">
            <v>HMC LINER HANGER W/ 6.250 OD SPECIAL CLEARANCE VAM PIN X PIN   Q-125</v>
          </cell>
          <cell r="U88">
            <v>29531</v>
          </cell>
          <cell r="V88">
            <v>35836</v>
          </cell>
          <cell r="W88">
            <v>35838</v>
          </cell>
        </row>
        <row r="89">
          <cell r="B89" t="str">
            <v>LB</v>
          </cell>
          <cell r="C89">
            <v>0</v>
          </cell>
          <cell r="F89">
            <v>35831</v>
          </cell>
          <cell r="G89" t="str">
            <v>GWH</v>
          </cell>
          <cell r="H89" t="str">
            <v>LB</v>
          </cell>
          <cell r="I89">
            <v>6413</v>
          </cell>
          <cell r="J89" t="str">
            <v>SPIRIT ENERGY W.C.304 WELL #2 OCS G 17782</v>
          </cell>
          <cell r="K89" t="str">
            <v>NEED BY  2-25-98</v>
          </cell>
          <cell r="L89">
            <v>1</v>
          </cell>
          <cell r="N89" t="str">
            <v xml:space="preserve">                                                   
"ZXP" LINER PACKER, W/"HR" PROFILE, 5.000 IN 18.00 
 LB/FT 8RL BOX DOWN, X 7.000 IN 26.00- 29.00       
LB/FT, W/10 FT TYPE PBR EXT., 5.750 EXT OD, 5.250  </v>
          </cell>
          <cell r="P89">
            <v>35851</v>
          </cell>
          <cell r="Q89">
            <v>35851</v>
          </cell>
          <cell r="X89">
            <v>1</v>
          </cell>
          <cell r="Y89">
            <v>29989</v>
          </cell>
          <cell r="Z89" t="str">
            <v xml:space="preserve"> CROSSOVER BUSHING, 5.00 IN. 15-18.0 LB/FT VAM BOX 
 X 3.50 IN. 9.30 LB/FT HYDRIL CS PIN     </v>
          </cell>
          <cell r="AA89">
            <v>29989</v>
          </cell>
          <cell r="AB89">
            <v>35851</v>
          </cell>
          <cell r="AC89">
            <v>35851</v>
          </cell>
          <cell r="AD89">
            <v>1</v>
          </cell>
          <cell r="AE89">
            <v>266550784</v>
          </cell>
          <cell r="AF89" t="str">
            <v xml:space="preserve">LANDING COLLAR,BROWN TYPE PT2, 3-1/2 IN. 9.3 LB/FT 
 HYDRIL CS BOX X PIN, 3.915 IN. OD, 2.920 IN. ID,  </v>
          </cell>
          <cell r="AG89">
            <v>26655</v>
          </cell>
          <cell r="AH89">
            <v>35851</v>
          </cell>
          <cell r="AI89">
            <v>35851</v>
          </cell>
        </row>
        <row r="90">
          <cell r="B90" t="str">
            <v>LB</v>
          </cell>
          <cell r="C90">
            <v>0</v>
          </cell>
          <cell r="F90">
            <v>35831</v>
          </cell>
          <cell r="G90" t="str">
            <v>MCDONALD</v>
          </cell>
          <cell r="H90" t="str">
            <v>LB</v>
          </cell>
          <cell r="I90">
            <v>6413</v>
          </cell>
          <cell r="J90" t="str">
            <v>MOBIL OIL- KIDDER  #1</v>
          </cell>
          <cell r="K90" t="str">
            <v>FED. EX. PRIORITY</v>
          </cell>
          <cell r="L90">
            <v>4</v>
          </cell>
          <cell r="N90" t="str">
            <v>80-32, CRUSH RINGS.</v>
          </cell>
          <cell r="O90" t="str">
            <v>499-42</v>
          </cell>
          <cell r="P90">
            <v>35832</v>
          </cell>
          <cell r="R90">
            <v>10</v>
          </cell>
          <cell r="S90">
            <v>27185700</v>
          </cell>
          <cell r="T90" t="str">
            <v>40-26, AFLAS CHEVRONS</v>
          </cell>
          <cell r="U90" t="str">
            <v>453-35</v>
          </cell>
          <cell r="V90">
            <v>35832</v>
          </cell>
        </row>
        <row r="91">
          <cell r="B91" t="str">
            <v>LB</v>
          </cell>
          <cell r="C91">
            <v>0</v>
          </cell>
          <cell r="F91">
            <v>35832</v>
          </cell>
          <cell r="G91" t="str">
            <v>WADE</v>
          </cell>
          <cell r="H91" t="str">
            <v>LB</v>
          </cell>
          <cell r="I91">
            <v>6413</v>
          </cell>
          <cell r="J91" t="str">
            <v>EQUITABLE RES SOUTH MARSH ISL 34 #3</v>
          </cell>
          <cell r="K91" t="str">
            <v>HOT SHOT</v>
          </cell>
          <cell r="L91">
            <v>3</v>
          </cell>
          <cell r="N91" t="str">
            <v>7-5/8 VAM BOX X 7-5/8 39# STL PIN  P-110</v>
          </cell>
          <cell r="O91">
            <v>29989</v>
          </cell>
          <cell r="P91">
            <v>35832</v>
          </cell>
          <cell r="Q91">
            <v>35832</v>
          </cell>
        </row>
        <row r="92">
          <cell r="B92" t="str">
            <v>LB</v>
          </cell>
          <cell r="C92">
            <v>0</v>
          </cell>
          <cell r="F92">
            <v>35832</v>
          </cell>
          <cell r="G92" t="str">
            <v>WADE</v>
          </cell>
          <cell r="H92" t="str">
            <v>LB</v>
          </cell>
          <cell r="I92">
            <v>6413</v>
          </cell>
          <cell r="J92" t="str">
            <v xml:space="preserve">WALTER OIL &amp; GAS </v>
          </cell>
          <cell r="K92" t="str">
            <v>NEED IN 10 DAYS</v>
          </cell>
          <cell r="L92">
            <v>1</v>
          </cell>
          <cell r="N92" t="str">
            <v xml:space="preserve"> CROSSOVER BUSHING 7.625 IN. 26.40-45.30 LB/FT VAM
 SC BOX X 7.625 IN. 39.00 LB/FT HYDRIL SLX PIN,   
 8.250 TOOL OD, 6.545 TOOL ID, 125 KSI MYS        </v>
          </cell>
          <cell r="O92">
            <v>29989</v>
          </cell>
          <cell r="P92">
            <v>35842</v>
          </cell>
          <cell r="Q92">
            <v>35842</v>
          </cell>
          <cell r="R92">
            <v>1</v>
          </cell>
          <cell r="S92">
            <v>266550641</v>
          </cell>
          <cell r="T92" t="str">
            <v xml:space="preserve"> LANDING COLLAR, BROWN TYPE "PT" 2, 7.625 IN. 39.00 
  LB/FT HYDRIL SLX BOX X PIN, 7.775 IN. TOOL OD,    
 6.545 IN. TOOL ID, 4140HT 125 KSI MIN. YLD.        </v>
          </cell>
          <cell r="U92">
            <v>26655</v>
          </cell>
          <cell r="V92">
            <v>35842</v>
          </cell>
          <cell r="W92">
            <v>35842</v>
          </cell>
        </row>
        <row r="93">
          <cell r="B93" t="str">
            <v>LB</v>
          </cell>
          <cell r="C93">
            <v>0</v>
          </cell>
          <cell r="F93">
            <v>35833</v>
          </cell>
          <cell r="G93" t="str">
            <v>G.H.</v>
          </cell>
          <cell r="H93" t="str">
            <v>LB</v>
          </cell>
          <cell r="I93">
            <v>6413</v>
          </cell>
          <cell r="J93" t="str">
            <v>WALTER OIL &amp; GAS E.I. 29  #2 OCSG 16340</v>
          </cell>
          <cell r="K93" t="str">
            <v>NEED IN ABOUT 2 WEEKS</v>
          </cell>
          <cell r="L93">
            <v>1</v>
          </cell>
          <cell r="N93" t="str">
            <v>LANDING COLLAR, PT2, 5.500 26.00 LB/FT HYDRIL SLX 
SLX BOX X PIN,  110 KSI</v>
          </cell>
          <cell r="O93">
            <v>26655</v>
          </cell>
          <cell r="P93">
            <v>35849</v>
          </cell>
          <cell r="Q93">
            <v>35849</v>
          </cell>
          <cell r="R93">
            <v>1</v>
          </cell>
          <cell r="S93">
            <v>99903</v>
          </cell>
          <cell r="T93" t="str">
            <v xml:space="preserve"> SHOE, TYPE V, DOUBLE VALVE 5.500 IN. 26.00 LB/FT HYDRIL   
UPREME LX BOX, , 110 KSI MYS                                  </v>
          </cell>
          <cell r="U93">
            <v>99903</v>
          </cell>
          <cell r="V93">
            <v>35849</v>
          </cell>
          <cell r="W93">
            <v>35849</v>
          </cell>
        </row>
        <row r="94">
          <cell r="B94" t="str">
            <v>LB</v>
          </cell>
          <cell r="C94">
            <v>0</v>
          </cell>
          <cell r="F94">
            <v>35833</v>
          </cell>
          <cell r="G94" t="str">
            <v>G.H.</v>
          </cell>
          <cell r="H94" t="str">
            <v>LB</v>
          </cell>
          <cell r="I94">
            <v>6413</v>
          </cell>
          <cell r="J94" t="str">
            <v xml:space="preserve">TOTAL MINATOME  ( ROSEMARY SCHUH) #2                                         </v>
          </cell>
          <cell r="K94" t="str">
            <v>NEED IN ABOUT 2 WEEKS</v>
          </cell>
          <cell r="L94">
            <v>1</v>
          </cell>
          <cell r="N94" t="str">
            <v>BUSHING, TYPE CROSSOVER, 7.625 IN. 26.40-45.30    
LB/FT VAM SC BOX X 7.625 IN. 39.00 LB/FT HYDRIL   
SUPREME LX PIN, 8.250 IN. OD, 6.545 IN. ID, 110KSI</v>
          </cell>
          <cell r="O94">
            <v>29989</v>
          </cell>
          <cell r="P94">
            <v>35849</v>
          </cell>
          <cell r="Q94">
            <v>35849</v>
          </cell>
          <cell r="R94">
            <v>1</v>
          </cell>
          <cell r="S94">
            <v>266550720</v>
          </cell>
          <cell r="T94" t="str">
            <v xml:space="preserve">LANDING COLLAR, BROWN TYPE "PT" 2, 7.625 IN. 39.00 
 LB/FT HYDRIL SLX BOX X PIN, 7.775 IN. TOOL OD,    
6.545 IN. TOOL ID, 110 KSI MIN. YLD.               </v>
          </cell>
          <cell r="U94">
            <v>26655</v>
          </cell>
          <cell r="V94">
            <v>35849</v>
          </cell>
          <cell r="W94">
            <v>35849</v>
          </cell>
          <cell r="X94">
            <v>1</v>
          </cell>
          <cell r="Y94">
            <v>999031407</v>
          </cell>
          <cell r="Z94" t="str">
            <v xml:space="preserve">                                                  
SET SHOE, TYPE 'V', 7.625 IN. 33.70-39.00 LB/FT   
HYDRIL SUPREME 'LX' BOX, 7.781 IN. OD, 6.625 IN.  
ID, 110 KSI                                       </v>
          </cell>
        </row>
        <row r="95">
          <cell r="B95" t="str">
            <v>LB</v>
          </cell>
          <cell r="C95">
            <v>0</v>
          </cell>
          <cell r="F95">
            <v>35833</v>
          </cell>
          <cell r="G95" t="str">
            <v>G.H.</v>
          </cell>
          <cell r="H95" t="str">
            <v>LB</v>
          </cell>
          <cell r="I95">
            <v>6413</v>
          </cell>
          <cell r="J95" t="str">
            <v xml:space="preserve">TOTAL MINATOME  ( ROSEMARY SCHUH) #2                                         </v>
          </cell>
          <cell r="K95" t="str">
            <v>NEED IN ABOUT 3 WEEKS</v>
          </cell>
          <cell r="L95">
            <v>1</v>
          </cell>
          <cell r="N95" t="str">
            <v xml:space="preserve">                                                  
LANDING COLLAR, BROWN TYPE PT2 W/BAFFLE, 5.000 IN.
 18.0 LB/FT SEAL TECH 'STL' BOX X PIN, 5.017 IN.  
OD, 4.189 IN. ID, TO USE 1.500 IN. DIA. BALL,     </v>
          </cell>
          <cell r="O95">
            <v>26655</v>
          </cell>
          <cell r="P95">
            <v>35855</v>
          </cell>
          <cell r="Q95">
            <v>35855</v>
          </cell>
          <cell r="R95">
            <v>1</v>
          </cell>
          <cell r="S95">
            <v>999031184</v>
          </cell>
          <cell r="T95" t="str">
            <v xml:space="preserve">SET SHOE,BROWN TYPE "V", 5 IN. 18 LB/FT STL BOX, 
5.017 IN. OD, 4.250 IN. 110 KSI                  </v>
          </cell>
        </row>
        <row r="96">
          <cell r="B96" t="str">
            <v>LB</v>
          </cell>
          <cell r="C96">
            <v>0</v>
          </cell>
          <cell r="F96">
            <v>35833</v>
          </cell>
          <cell r="G96" t="str">
            <v>WADE</v>
          </cell>
          <cell r="H96" t="str">
            <v>LB</v>
          </cell>
          <cell r="I96">
            <v>6413</v>
          </cell>
          <cell r="J96" t="str">
            <v>ENRON OIL &amp; GAS      EWING BANKS 827 WELL#1</v>
          </cell>
          <cell r="K96" t="str">
            <v>NEED ABOUT  15 DAYS</v>
          </cell>
          <cell r="L96">
            <v>1</v>
          </cell>
          <cell r="N96" t="str">
            <v xml:space="preserve"> BUSHING, BROWN TYPE CROSSOVER, 7.000 IN. VAM BOX X
  7.00 IN. 32.00 LB/FT STL PIN 7.656 IN. TOOL OD   
 6.023 ID, 110 KSI                                 </v>
          </cell>
          <cell r="O96">
            <v>29989</v>
          </cell>
          <cell r="P96">
            <v>35847</v>
          </cell>
          <cell r="Q96">
            <v>35849</v>
          </cell>
          <cell r="R96">
            <v>1</v>
          </cell>
          <cell r="S96">
            <v>266550500</v>
          </cell>
          <cell r="T96" t="str">
            <v xml:space="preserve">LANDING COLLAR, BROWN TYPE PT2, 7.000 IN. 32.00  
LB/FT STL'BOX X PIN, 7.000 IN. TOOL OD, 6.023 IN.
TOOL ID, 110 KSI MIN.                            </v>
          </cell>
          <cell r="U96">
            <v>26655</v>
          </cell>
          <cell r="V96">
            <v>35847</v>
          </cell>
          <cell r="W96">
            <v>35849</v>
          </cell>
        </row>
        <row r="97">
          <cell r="B97" t="str">
            <v>LB</v>
          </cell>
          <cell r="C97">
            <v>0</v>
          </cell>
          <cell r="F97">
            <v>35833</v>
          </cell>
          <cell r="G97" t="str">
            <v>G.H.</v>
          </cell>
          <cell r="H97" t="str">
            <v>LB</v>
          </cell>
          <cell r="I97">
            <v>6413</v>
          </cell>
          <cell r="J97" t="str">
            <v xml:space="preserve">TOTAL MINATOME  ( ROSEMARY SCHUH) #2                                         </v>
          </cell>
          <cell r="K97" t="str">
            <v>NEED IN ABOUT 3 1/2 WEEKS</v>
          </cell>
          <cell r="N97" t="str">
            <v xml:space="preserve"> BUSHING, BROWN TYPE CROSSOVER, 5.500 IN. 23.00    
 LB/FT STL BOX X 5.000 IN. 18# VAM PIN,    
  110 KSI MYS.</v>
          </cell>
          <cell r="O97">
            <v>29989</v>
          </cell>
          <cell r="P97">
            <v>35863</v>
          </cell>
          <cell r="Q97">
            <v>35863</v>
          </cell>
          <cell r="R97">
            <v>1</v>
          </cell>
          <cell r="S97">
            <v>101773001</v>
          </cell>
          <cell r="T97" t="str">
            <v xml:space="preserve">FLOAT COLLAR, TYPE PT DOUBLE VALVE, W/ORIFICE,    
5.500 IN. 23.00 LB/FT STL BOX X PIN, 5.530 IN. OD,
4.600 IN. ID, 110KSI MYS                          </v>
          </cell>
          <cell r="U97">
            <v>10177</v>
          </cell>
          <cell r="V97">
            <v>35863</v>
          </cell>
          <cell r="W97">
            <v>35863</v>
          </cell>
        </row>
        <row r="98">
          <cell r="B98" t="str">
            <v>LB</v>
          </cell>
          <cell r="C98">
            <v>0</v>
          </cell>
          <cell r="F98">
            <v>35836</v>
          </cell>
          <cell r="G98" t="str">
            <v>G.H.</v>
          </cell>
          <cell r="H98" t="str">
            <v>LB</v>
          </cell>
          <cell r="I98">
            <v>6413</v>
          </cell>
          <cell r="J98" t="str">
            <v>SAMEDAN  FOX #1 LAKE ARTHUR</v>
          </cell>
          <cell r="K98" t="str">
            <v>NEED IN ABOUT  3 1/2 WEEKS</v>
          </cell>
          <cell r="L98">
            <v>1</v>
          </cell>
          <cell r="N98" t="str">
            <v xml:space="preserve">BUSHING, BROWN TYPE CROSSOVER, 7.625 IN. VAM (SC) 
BOX X 7.625 IN. 39.00 LB/FT STL PIN, 8.250 IN. OD,
 6.565 IN. ID, 110KSI MYS                         </v>
          </cell>
          <cell r="O98">
            <v>29989</v>
          </cell>
          <cell r="P98">
            <v>35857</v>
          </cell>
          <cell r="Q98">
            <v>35857</v>
          </cell>
          <cell r="R98">
            <v>1</v>
          </cell>
          <cell r="S98">
            <v>274100642</v>
          </cell>
          <cell r="T98" t="str">
            <v xml:space="preserve">LANDING COLLAR, TYPE PT1, 7.625 IN. 39.00 LB/FT   
SEAL TECH SUPER STL BOX X PIN, 7.625 IN. OD, 6.565
 IN. ID, 110 KSI MYS                              </v>
          </cell>
          <cell r="U98">
            <v>27410</v>
          </cell>
          <cell r="V98">
            <v>35857</v>
          </cell>
          <cell r="W98">
            <v>35857</v>
          </cell>
          <cell r="X98">
            <v>1</v>
          </cell>
          <cell r="Y98">
            <v>999030871</v>
          </cell>
          <cell r="Z98" t="str">
            <v xml:space="preserve">SET SHOE, BROWN TYPE V, 7-5/8 IN. 39.0 LB/FT SEAL  
TECH SUPER STL BOX, 7.675 IN. OD, 6.625 IN. ID,    
110 KSI                                            </v>
          </cell>
        </row>
        <row r="99">
          <cell r="B99" t="str">
            <v>LB</v>
          </cell>
          <cell r="C99">
            <v>0</v>
          </cell>
          <cell r="F99">
            <v>35836</v>
          </cell>
          <cell r="G99" t="str">
            <v>WADE</v>
          </cell>
          <cell r="H99" t="str">
            <v>LB</v>
          </cell>
          <cell r="I99">
            <v>6413</v>
          </cell>
          <cell r="J99" t="str">
            <v>AMOCO PROD  VISCO KNOLL 915 A-5</v>
          </cell>
          <cell r="K99" t="str">
            <v>ASAP</v>
          </cell>
          <cell r="L99">
            <v>1</v>
          </cell>
          <cell r="N99" t="str">
            <v xml:space="preserve">  SEAL ASSEMBLY, PBR W/3 SETS OF .177 CS 7.750      
  BULLET SEALS, F/20 FT. EXT., 8.625 IN 36.0 LB/FT  
  HYDRIL SLX BOX, 8.750 TOOL OD, 6.765 TOOL ID., W/4
   FT AMOCO STYLE NOSE GUIDE, 125 KSI MYS           </v>
          </cell>
          <cell r="O99">
            <v>29755</v>
          </cell>
          <cell r="P99">
            <v>35846</v>
          </cell>
          <cell r="Q99">
            <v>35846</v>
          </cell>
        </row>
        <row r="100">
          <cell r="B100" t="str">
            <v>LB</v>
          </cell>
          <cell r="C100">
            <v>0</v>
          </cell>
          <cell r="F100">
            <v>-109</v>
          </cell>
          <cell r="G100" t="str">
            <v>GARY</v>
          </cell>
          <cell r="H100" t="str">
            <v>LB</v>
          </cell>
          <cell r="I100">
            <v>6413</v>
          </cell>
          <cell r="J100" t="str">
            <v xml:space="preserve">           STOCK</v>
          </cell>
          <cell r="K100" t="str">
            <v>PLEASE PUT 6 ON A BUSS, WE USED THE LAST ONE TODAY</v>
          </cell>
          <cell r="L100">
            <v>24</v>
          </cell>
          <cell r="N100" t="str">
            <v xml:space="preserve">LINER WIPER PLUG, BROWN TYPE 1, 7 5/8 IN. 39-47.1 
LB/FT CSG, FOR 2.250 OD PUMP DOWN PLUG, 6.187 IN. 
OD STABILIZER, 2.016 IN. ID WIPER PLUG, WITH SHEAR
 PINS (ALSO GOOD FOR 7 IN. 17-23 LB/FT), F/2.875  
IN. OD SLICK JOINT                                </v>
          </cell>
          <cell r="O100">
            <v>26921</v>
          </cell>
          <cell r="P100" t="str">
            <v>6 SOON AS POSSIBLE</v>
          </cell>
        </row>
        <row r="101">
          <cell r="B101" t="str">
            <v>LB</v>
          </cell>
          <cell r="C101">
            <v>0</v>
          </cell>
          <cell r="F101">
            <v>35837</v>
          </cell>
          <cell r="G101" t="str">
            <v>GARY</v>
          </cell>
          <cell r="H101" t="str">
            <v>LB</v>
          </cell>
          <cell r="I101">
            <v>6413</v>
          </cell>
          <cell r="J101" t="str">
            <v>SAMEDAN  FOX #1 LAKE ARTHUR</v>
          </cell>
          <cell r="K101" t="str">
            <v>NEED IN ABOUT 4 WEEKS</v>
          </cell>
          <cell r="L101">
            <v>1</v>
          </cell>
          <cell r="N101" t="str">
            <v>ZXP LINER PACKER, W/ HOLD DOWN SLIPS AND 'RH'  
PROFILE, 5.000 23.2 LB/FT VAM BOX DOWN X 7.625" 
39.00 LB/FT, W/ 10 FT TYPE III EXT P-110</v>
          </cell>
          <cell r="O101">
            <v>29629</v>
          </cell>
          <cell r="P101">
            <v>35865</v>
          </cell>
          <cell r="Q101">
            <v>35865</v>
          </cell>
          <cell r="R101">
            <v>1</v>
          </cell>
          <cell r="S101">
            <v>292100557</v>
          </cell>
          <cell r="T101" t="str">
            <v xml:space="preserve">                                                 
LINER HANGER, CMC, 5.00 IN 23.20 LB/FT VAM PIN X 
PIN X 7.625 IN 39.00 LB/FT CSG, (7.750" 46.1#)   
6.375 IN OD, W/RIGHT HAND SET JAY, P-110         </v>
          </cell>
          <cell r="U101">
            <v>29210</v>
          </cell>
          <cell r="V101">
            <v>35865</v>
          </cell>
          <cell r="W101">
            <v>35865</v>
          </cell>
          <cell r="X101">
            <v>1</v>
          </cell>
          <cell r="Y101">
            <v>299891863</v>
          </cell>
          <cell r="Z101" t="str">
            <v xml:space="preserve">BUSHING, BROWN TYPE CROSSOVER, 5.000 IN. 23.20    
LB/FT VAM BOX X 5.000 IN. 23.20 LB/FT HYDRIL      
SUPREME LX PIN, 5.563 IN. TOOL OD, 3.964 IN. TOOL 
ID, 14 IN. LONG, 4140 HT                          </v>
          </cell>
          <cell r="AA101">
            <v>29989</v>
          </cell>
          <cell r="AB101">
            <v>35865</v>
          </cell>
          <cell r="AC101">
            <v>35865</v>
          </cell>
          <cell r="AD101">
            <v>1</v>
          </cell>
          <cell r="AE101">
            <v>27410</v>
          </cell>
          <cell r="AF101" t="str">
            <v xml:space="preserve">                                                 
LANDING COLLAR PT1, 5.000 IN. 23.20 LB/FT, HYDRIL
SLX BOX X PIN, 5.128 IN. TOOL OD, 3.964 IN. TOOL  P-110</v>
          </cell>
          <cell r="AG101">
            <v>27410</v>
          </cell>
          <cell r="AH101">
            <v>35865</v>
          </cell>
          <cell r="AI101">
            <v>35865</v>
          </cell>
          <cell r="AJ101">
            <v>1</v>
          </cell>
          <cell r="AK101">
            <v>10070</v>
          </cell>
          <cell r="AL101" t="str">
            <v xml:space="preserve">                                                  
V SET SHOE, 5.000 IN. 23.20 LB/FT HYDRIL SLX BOX, 
5.128 IN. OD, 4.044 IN. ID, 110 KSI MYS            </v>
          </cell>
          <cell r="AM101">
            <v>10070</v>
          </cell>
          <cell r="AN101">
            <v>35865</v>
          </cell>
          <cell r="AO101">
            <v>35865</v>
          </cell>
        </row>
        <row r="102">
          <cell r="B102" t="str">
            <v>LB</v>
          </cell>
          <cell r="C102">
            <v>0</v>
          </cell>
          <cell r="F102">
            <v>35824</v>
          </cell>
          <cell r="G102" t="str">
            <v>Cody Flemming</v>
          </cell>
          <cell r="H102" t="str">
            <v>LB</v>
          </cell>
          <cell r="I102">
            <v>6413</v>
          </cell>
          <cell r="J102" t="str">
            <v>AMOCO BICKHAM #6 - WAS DR 970079-P BUT WAS SUPPOSED TO BE THIS ONE; CMF</v>
          </cell>
          <cell r="K102" t="str">
            <v>SHIP BY 03-05-98</v>
          </cell>
          <cell r="L102">
            <v>1</v>
          </cell>
          <cell r="N102" t="str">
            <v>80-40 BOTTOM SUB W/ 3 1/2" 12.7# FOX "K" PIN 13 CR</v>
          </cell>
          <cell r="O102">
            <v>43230</v>
          </cell>
          <cell r="P102">
            <v>35860</v>
          </cell>
          <cell r="Q102">
            <v>35860</v>
          </cell>
        </row>
        <row r="103">
          <cell r="B103" t="str">
            <v>LB</v>
          </cell>
          <cell r="C103">
            <v>0</v>
          </cell>
          <cell r="F103">
            <v>35829</v>
          </cell>
          <cell r="G103" t="str">
            <v>Cody Flemming</v>
          </cell>
          <cell r="H103" t="str">
            <v>LB</v>
          </cell>
          <cell r="I103">
            <v>6413</v>
          </cell>
          <cell r="J103" t="str">
            <v>Replacements for equipment used by Amoco; WAS DR 970080-P BUT WAS SUPPOSED TO BE THIS ONE; CMF</v>
          </cell>
          <cell r="K103" t="str">
            <v>SHIP by 03-12-98</v>
          </cell>
          <cell r="L103">
            <v>2</v>
          </cell>
          <cell r="N103" t="str">
            <v>Size 80-32 "L-22S" LTSA w/6 A-ryte seal units &amp; 2 spacer tubes 13CR Blank for 2 7/8" premium thread box x 1/2 Mule shoe 20' long</v>
          </cell>
          <cell r="O103">
            <v>44603</v>
          </cell>
          <cell r="P103">
            <v>35867</v>
          </cell>
          <cell r="Q103" t="str">
            <v>03-13098</v>
          </cell>
        </row>
        <row r="104">
          <cell r="B104" t="str">
            <v>LB</v>
          </cell>
          <cell r="C104">
            <v>0</v>
          </cell>
          <cell r="F104">
            <v>35830</v>
          </cell>
          <cell r="G104" t="str">
            <v>Cody Flemming</v>
          </cell>
          <cell r="H104" t="str">
            <v>LB</v>
          </cell>
          <cell r="I104">
            <v>6413</v>
          </cell>
          <cell r="J104" t="str">
            <v>Replacment parts used in redress;  WAS DR 970081-P BUT WAS SUPPOSED TO BE THIS ONE; CMF</v>
          </cell>
          <cell r="K104" t="str">
            <v>SHIP by 03-12-98</v>
          </cell>
          <cell r="L104">
            <v>1</v>
          </cell>
          <cell r="N104" t="str">
            <v>45A redress kit</v>
          </cell>
          <cell r="O104">
            <v>93706</v>
          </cell>
          <cell r="P104">
            <v>35867</v>
          </cell>
          <cell r="Q104">
            <v>35867</v>
          </cell>
          <cell r="R104">
            <v>1</v>
          </cell>
          <cell r="S104">
            <v>33483300</v>
          </cell>
          <cell r="T104" t="str">
            <v>51 'GT' Snap ring</v>
          </cell>
          <cell r="U104">
            <v>34833</v>
          </cell>
          <cell r="V104">
            <v>35867</v>
          </cell>
          <cell r="W104">
            <v>35867</v>
          </cell>
          <cell r="X104">
            <v>1</v>
          </cell>
          <cell r="Y104">
            <v>34175500</v>
          </cell>
          <cell r="Z104" t="str">
            <v>51B 'GT' DSR redress kit</v>
          </cell>
          <cell r="AA104">
            <v>41755</v>
          </cell>
          <cell r="AB104">
            <v>35867</v>
          </cell>
          <cell r="AC104">
            <v>35867</v>
          </cell>
        </row>
        <row r="105">
          <cell r="B105" t="str">
            <v>LB</v>
          </cell>
          <cell r="C105">
            <v>0</v>
          </cell>
          <cell r="F105">
            <v>35830</v>
          </cell>
          <cell r="G105" t="str">
            <v>Cody Flemming</v>
          </cell>
          <cell r="H105" t="str">
            <v>LB</v>
          </cell>
          <cell r="I105">
            <v>6413</v>
          </cell>
          <cell r="J105" t="str">
            <v>Amoco Parlange #7; WAS 970082-P BUT WAS SUPPOSED TO BE THIS ONE; CMF</v>
          </cell>
          <cell r="K105" t="str">
            <v>SHIP by 05-14-98</v>
          </cell>
          <cell r="L105">
            <v>2</v>
          </cell>
          <cell r="N105" t="str">
            <v>Size 87-40 "FB-3" Packer w/ 4 1/2" 23.7# New Vam box down w/non sealing bore of 3.270 Inconel 718, 120KSI body &amp; 30-36 cones-Aflas Packing element 15K Rated</v>
          </cell>
          <cell r="O105">
            <v>41350</v>
          </cell>
          <cell r="P105">
            <v>35930</v>
          </cell>
          <cell r="Q105">
            <v>35930</v>
          </cell>
          <cell r="R105">
            <v>2</v>
          </cell>
          <cell r="S105" t="str">
            <v>0247469QK</v>
          </cell>
          <cell r="T105" t="str">
            <v>Size 80-32 Seal bore exttension 15' long w/ 4 1/2" 24.6# New Vam pin x 4 1/2 Crush ring pin, Super 13 CR- 95KSI Burst 19,136-Collapse 19,132</v>
          </cell>
          <cell r="U105">
            <v>47469</v>
          </cell>
          <cell r="V105">
            <v>35930</v>
          </cell>
          <cell r="W105">
            <v>35930</v>
          </cell>
          <cell r="X105">
            <v>1</v>
          </cell>
          <cell r="Y105" t="str">
            <v>0286215QB</v>
          </cell>
          <cell r="Z105" t="str">
            <v>Size 80-32 Concentric coupling w/ 4 1/2" Crush ring box x Crush ring box</v>
          </cell>
          <cell r="AA105">
            <v>86215</v>
          </cell>
          <cell r="AB105">
            <v>35930</v>
          </cell>
          <cell r="AC105">
            <v>35930</v>
          </cell>
          <cell r="AD105">
            <v>2</v>
          </cell>
          <cell r="AE105">
            <v>27924400</v>
          </cell>
          <cell r="AF105" t="str">
            <v>4 1/2 Inconel Crush rings</v>
          </cell>
          <cell r="AG105">
            <v>79244</v>
          </cell>
          <cell r="AH105">
            <v>35930</v>
          </cell>
          <cell r="AI105">
            <v>35930</v>
          </cell>
          <cell r="AJ105">
            <v>1</v>
          </cell>
          <cell r="AK105" t="str">
            <v>4460330D7</v>
          </cell>
          <cell r="AL105" t="str">
            <v>Size 80-32 "L22S" Locator seal assembly w/ 3 1/2" 12.7# Fox "K" box up x 1/2 Mule shoe down w/ all internal connections of 2 7/8" 7.7# Vam Ace w/ Locator sub, 6' Spacer tube, 3 Debris barrier, 12 K-Ryte seal units, 1/2 Mule shoe Inconel 718-120KSI Mat'l.</v>
          </cell>
          <cell r="AM105">
            <v>44603</v>
          </cell>
          <cell r="AN105">
            <v>35930</v>
          </cell>
          <cell r="AO105">
            <v>35930</v>
          </cell>
        </row>
        <row r="106">
          <cell r="B106" t="str">
            <v>LB</v>
          </cell>
          <cell r="C106">
            <v>0</v>
          </cell>
          <cell r="F106">
            <v>35830</v>
          </cell>
          <cell r="G106" t="str">
            <v>Cody Flemming</v>
          </cell>
          <cell r="H106" t="str">
            <v>LB</v>
          </cell>
          <cell r="I106">
            <v>6413</v>
          </cell>
          <cell r="J106" t="str">
            <v>Amoco Parlange #9; WAS 970083-P BUT WAS SUPPOSED TO BE THIS ONE; CMF</v>
          </cell>
          <cell r="K106" t="str">
            <v>SHIP by 05-14-98</v>
          </cell>
          <cell r="L106">
            <v>2</v>
          </cell>
          <cell r="N106" t="str">
            <v>Size 87-40 "FB-3" Packer w/ 4 1/2" 23.7# New Vam box down w/non sealing bore of 3.270 Inconel 718, 120KSI body &amp; 30-36 cones-Aflas Packing element 15K Rated</v>
          </cell>
          <cell r="O106">
            <v>41350</v>
          </cell>
          <cell r="P106">
            <v>35930</v>
          </cell>
          <cell r="Q106">
            <v>35930</v>
          </cell>
          <cell r="R106">
            <v>2</v>
          </cell>
          <cell r="S106" t="str">
            <v>0247469QK</v>
          </cell>
          <cell r="T106" t="str">
            <v>Size 80-32 Seal bore exttension 15' long w/ 4 1/2" 24.6# New Vam pin x 4 1/2 Crush ring pin, Super 13 CR- 95KSI Burst 19,136-Collapse 19,132</v>
          </cell>
          <cell r="U106">
            <v>47469</v>
          </cell>
          <cell r="V106">
            <v>35930</v>
          </cell>
          <cell r="W106">
            <v>35930</v>
          </cell>
          <cell r="X106">
            <v>1</v>
          </cell>
          <cell r="Y106" t="str">
            <v>0286215QB</v>
          </cell>
          <cell r="Z106" t="str">
            <v>Size 80-32 Concentric coupling w/ 4 1/2" Crush ring box x Crush ring box</v>
          </cell>
          <cell r="AA106">
            <v>86215</v>
          </cell>
          <cell r="AB106">
            <v>35930</v>
          </cell>
          <cell r="AC106">
            <v>35930</v>
          </cell>
          <cell r="AD106">
            <v>2</v>
          </cell>
          <cell r="AE106">
            <v>27924400</v>
          </cell>
          <cell r="AF106" t="str">
            <v>4 1/2 Inconel Crush rings</v>
          </cell>
          <cell r="AG106">
            <v>79244</v>
          </cell>
          <cell r="AH106">
            <v>35930</v>
          </cell>
          <cell r="AI106">
            <v>35930</v>
          </cell>
          <cell r="AJ106">
            <v>1</v>
          </cell>
          <cell r="AK106" t="str">
            <v>4460330D7</v>
          </cell>
          <cell r="AL106" t="str">
            <v>Size 80-32 "L22S" Locator seal assembly w/ 3 1/2" 12.7# Fox "K" box up x 1/2 Mule shoe down w/ all internal connections of 2 7/8" 7.7# Vam Ace w/ Locator sub, 6' Spacer tube, 3 Debris barrier, 12 K-Ryte seal units, 1/2 Mule shoe Inconel 718-120KSI Mat'l.</v>
          </cell>
          <cell r="AM106">
            <v>44603</v>
          </cell>
          <cell r="AN106">
            <v>35930</v>
          </cell>
          <cell r="AO106">
            <v>35930</v>
          </cell>
        </row>
        <row r="107">
          <cell r="B107" t="str">
            <v>LB</v>
          </cell>
          <cell r="C107">
            <v>0</v>
          </cell>
          <cell r="F107">
            <v>35831</v>
          </cell>
          <cell r="G107" t="str">
            <v>Cody Flemming</v>
          </cell>
          <cell r="H107" t="str">
            <v>LB</v>
          </cell>
          <cell r="I107">
            <v>6413</v>
          </cell>
          <cell r="J107" t="str">
            <v>Warehouse use;  WAS 970084-P BUT WAS SUPPOSED TO BE THIS ONE; CMF</v>
          </cell>
          <cell r="K107" t="str">
            <v>SHIP BY 02-12-98</v>
          </cell>
          <cell r="L107">
            <v>24</v>
          </cell>
          <cell r="N107" t="str">
            <v>Size 41-30 concave back-up rings</v>
          </cell>
          <cell r="O107">
            <v>71018</v>
          </cell>
          <cell r="P107">
            <v>35839</v>
          </cell>
          <cell r="Q107">
            <v>35839</v>
          </cell>
        </row>
        <row r="108">
          <cell r="B108" t="str">
            <v>LB</v>
          </cell>
          <cell r="C108">
            <v>0</v>
          </cell>
          <cell r="F108">
            <v>35838</v>
          </cell>
          <cell r="G108" t="str">
            <v>GARY</v>
          </cell>
          <cell r="H108" t="str">
            <v>LB</v>
          </cell>
          <cell r="I108">
            <v>6413</v>
          </cell>
          <cell r="J108" t="str">
            <v>SHIP SOON AS POSIBLE</v>
          </cell>
          <cell r="K108">
            <v>35842</v>
          </cell>
          <cell r="L108">
            <v>1</v>
          </cell>
          <cell r="N108" t="str">
            <v xml:space="preserve">LANDING COLLAR BROWN TYPE 2, 7 IN. 26.00 29.00  
LB/FT, 8R L BOX X PIN , 7.656 IN. OD, 6.250 IN. 
ID, 4140 HT USE 1.750 IN. OD SETTING BALL, 2400 
PSI SHEAR (TT 090788)                           </v>
          </cell>
          <cell r="O108">
            <v>26655</v>
          </cell>
          <cell r="P108">
            <v>35842</v>
          </cell>
          <cell r="R108">
            <v>1</v>
          </cell>
          <cell r="S108">
            <v>100203162</v>
          </cell>
          <cell r="T108" t="str">
            <v xml:space="preserve">SET SHOE, BROWN TYPE V, 7 IN. 20-38.0 LB/FT, 8R L 
BOX 7.500 IN. OD, 6.375 IN. ID, 1018-1026         </v>
          </cell>
          <cell r="U108">
            <v>10070</v>
          </cell>
          <cell r="V108">
            <v>35842</v>
          </cell>
        </row>
        <row r="109">
          <cell r="B109" t="str">
            <v>LB</v>
          </cell>
          <cell r="C109">
            <v>0</v>
          </cell>
          <cell r="F109">
            <v>35807</v>
          </cell>
          <cell r="G109" t="str">
            <v>GARY</v>
          </cell>
          <cell r="H109" t="str">
            <v>LB</v>
          </cell>
          <cell r="I109">
            <v>6413</v>
          </cell>
          <cell r="J109" t="str">
            <v>VASTAR  RESOURCES INC. SOUTH MARSH ISAND  33 ,  SHIP SOON AS POSSABLE</v>
          </cell>
          <cell r="K109">
            <v>35843</v>
          </cell>
          <cell r="L109">
            <v>1</v>
          </cell>
          <cell r="N109" t="str">
            <v xml:space="preserve">                                                   
BUSHING, BROWN TYPE CROSSOVER, 5.500 IN. VAM BOX X 
 STL PIN 17.00 LB/FT, 6.062 IN. OD, 4.822 ID, 110  
KSI MYS                                            </v>
          </cell>
          <cell r="O109">
            <v>29989</v>
          </cell>
          <cell r="P109">
            <v>35844</v>
          </cell>
          <cell r="R109">
            <v>1</v>
          </cell>
          <cell r="S109">
            <v>266550526</v>
          </cell>
          <cell r="T109" t="str">
            <v xml:space="preserve">                                                   
LANDING COLLAR, TYPE PT2, 5.500 IN 17.00 LB/FT STL 
 BOX X PIN, 5.500 IN OD, 4.822 IN ID, 110 KSI  WITH 2500# BALL SEAT    </v>
          </cell>
          <cell r="U109">
            <v>26655</v>
          </cell>
          <cell r="V109">
            <v>35844</v>
          </cell>
          <cell r="X109">
            <v>1</v>
          </cell>
          <cell r="Y109">
            <v>999031703</v>
          </cell>
          <cell r="Z109" t="str">
            <v xml:space="preserve">                                                  
SET SHOE, TYPE V, 5.500 IN. 17.00 LB/FT STL BOX,  
5.500 IN. OD, 4.892 IN. ID, 110 KSI MYS           </v>
          </cell>
          <cell r="AA109">
            <v>99903</v>
          </cell>
          <cell r="AB109">
            <v>35838</v>
          </cell>
          <cell r="AC109">
            <v>35845</v>
          </cell>
        </row>
        <row r="110">
          <cell r="B110" t="str">
            <v>LB</v>
          </cell>
          <cell r="C110">
            <v>0</v>
          </cell>
          <cell r="F110">
            <v>35838</v>
          </cell>
          <cell r="G110" t="str">
            <v>GARY</v>
          </cell>
          <cell r="H110" t="str">
            <v>LB</v>
          </cell>
          <cell r="I110">
            <v>6413</v>
          </cell>
          <cell r="J110" t="str">
            <v>COASTAL OIL &amp; GAS W.C. 498 #B-9</v>
          </cell>
          <cell r="K110" t="str">
            <v>COASRTAL OIL &amp; GAS  W.C. 498 #B9</v>
          </cell>
          <cell r="L110">
            <v>1</v>
          </cell>
          <cell r="N110" t="str">
            <v xml:space="preserve">BUSHING, BROWN TYPE CROSSOVER, 7.625 IN. VAM BOX X
 7.625 IN. 33.70 LB/FT STL PIN, 8.25 IN. TOOL OD, 
6.685 IN. TOOL ID, 18 IN. LONG 110 KSI MYS        </v>
          </cell>
          <cell r="O110">
            <v>29989</v>
          </cell>
          <cell r="P110">
            <v>35869</v>
          </cell>
          <cell r="Q110">
            <v>35870</v>
          </cell>
        </row>
        <row r="111">
          <cell r="B111" t="str">
            <v>LB</v>
          </cell>
          <cell r="C111">
            <v>0</v>
          </cell>
          <cell r="F111">
            <v>35838</v>
          </cell>
          <cell r="G111" t="str">
            <v>GARY</v>
          </cell>
          <cell r="H111" t="str">
            <v>LB</v>
          </cell>
          <cell r="I111">
            <v>6413</v>
          </cell>
          <cell r="J111" t="str">
            <v>UMC PETROLIUM WC 528 #3</v>
          </cell>
          <cell r="L111">
            <v>1</v>
          </cell>
          <cell r="N111" t="str">
            <v xml:space="preserve">                                                  
LINER PACKER, TYPE 'ZXP', W/RH PROFILE &amp; HOLD DOWN
 SLIPS, W/10 FT. TYPE PBR EXT., 7.000 IN. VAM BOX 
DOWN, X 9.625 IN 40-47.00 LB/FT, 8.250 OD EXT.,   
7.375 ID EXT., 8.435 TOOL OD, 6.188 TOOL ID,      </v>
          </cell>
          <cell r="O111">
            <v>29629</v>
          </cell>
          <cell r="P111">
            <v>35860</v>
          </cell>
          <cell r="Q111">
            <v>35860</v>
          </cell>
          <cell r="R111">
            <v>1</v>
          </cell>
          <cell r="S111">
            <v>299891994</v>
          </cell>
          <cell r="T111" t="str">
            <v xml:space="preserve">                                                
BUSHING, CROSSOVER, 7.000 IN. VAM BOX X 35.00   
LB/FT STL PIN 7.656 IN. TOOL OD, 5.924 IN. TOOL 
ID, 110 MIN. YIELD                              </v>
          </cell>
          <cell r="U111">
            <v>29989</v>
          </cell>
          <cell r="V111">
            <v>35860</v>
          </cell>
          <cell r="W111">
            <v>35860</v>
          </cell>
          <cell r="X111">
            <v>1</v>
          </cell>
          <cell r="Y111">
            <v>266550352</v>
          </cell>
          <cell r="Z111" t="str">
            <v xml:space="preserve">LANDING COLLAR TYPE PT2, 7.00 IN. 35.00 LB/FT SEAL 
 TECH SUPER 'STL' BOX X PIN, 7.000 IN. OD, 5.924   
IN. ID, 110 KSI MYS                                </v>
          </cell>
          <cell r="AA111">
            <v>26655</v>
          </cell>
          <cell r="AB111">
            <v>35860</v>
          </cell>
          <cell r="AC111">
            <v>35860</v>
          </cell>
          <cell r="AD111">
            <v>1</v>
          </cell>
          <cell r="AE111">
            <v>100703273</v>
          </cell>
          <cell r="AF111" t="str">
            <v xml:space="preserve">LANDING COLLAR TYPE PT2, 7.00 IN. 35.00 LB/FT SEAL 
 TECH SUPER 'STL' BOX X PIN, 7.000 IN. OD, 5.924   
IN. ID, 110 KSI MYS                                </v>
          </cell>
          <cell r="AG111">
            <v>10070</v>
          </cell>
          <cell r="AH111">
            <v>35860</v>
          </cell>
          <cell r="AI111">
            <v>35860</v>
          </cell>
        </row>
        <row r="112">
          <cell r="B112" t="str">
            <v>LB</v>
          </cell>
          <cell r="C112">
            <v>0</v>
          </cell>
          <cell r="F112">
            <v>35839</v>
          </cell>
          <cell r="G112" t="str">
            <v>Rishma Prasad</v>
          </cell>
          <cell r="H112" t="str">
            <v>LB</v>
          </cell>
          <cell r="I112">
            <v>6413</v>
          </cell>
          <cell r="J112" t="str">
            <v>Amoco Miss Canyon 739 OCSG 9859 #1; STAB JOB @ EMMOTT RD PER AMOCO SPECS</v>
          </cell>
          <cell r="L112">
            <v>1</v>
          </cell>
          <cell r="N112" t="str">
            <v>ZXP LINER PKR W/ HOLD DOWN SLIPS &amp; RH PROFILE 9.625 IN. VAM BOX DN X 11.75 IN. 60-65.0 LB/FT  W/20 FT PBR EXT, 10.318 EXT. OD, 9.750 EXT. ID, 10.463 IN TOOL OD, 8.575 IN TOOL ID (MUST PASS 8.550 DRIFT) 60,000 SET, 9.240 OD FLOAT NUT, 125ksi</v>
          </cell>
          <cell r="O112">
            <v>29629</v>
          </cell>
          <cell r="P112">
            <v>35852</v>
          </cell>
          <cell r="Q112">
            <v>35851</v>
          </cell>
          <cell r="R112">
            <v>1</v>
          </cell>
          <cell r="S112">
            <v>294010311</v>
          </cell>
          <cell r="T112" t="str">
            <v xml:space="preserve"> RS PROFILE BUSHING, 9.625 IN. 43.50-61.10 LB/FT VAM PIN X BOX, 10.250 OD, 8.535 ID, 125 KSI MYS </v>
          </cell>
          <cell r="U112">
            <v>29401</v>
          </cell>
          <cell r="V112">
            <v>35852</v>
          </cell>
          <cell r="W112">
            <v>35851</v>
          </cell>
          <cell r="X112">
            <v>1</v>
          </cell>
          <cell r="Y112">
            <v>292536332</v>
          </cell>
          <cell r="Z112" t="str">
            <v>BODY F/HYDRAULIC FLEX-LOCK LINER HANGER, 9.625 IN. 53.50 LB/FT X 11.750 IN. 42-71.00 LB/FT, VAM VAM   PIN X PIN, 9.640 IN. TOOL OD, 8.535 TOOL ID 18 FT  LONG, W/PORTS ON BOTTOM FOR LFC LWP125 KSI</v>
          </cell>
          <cell r="AA112">
            <v>29253</v>
          </cell>
          <cell r="AB112">
            <v>35852</v>
          </cell>
          <cell r="AC112">
            <v>35851</v>
          </cell>
          <cell r="AD112">
            <v>1</v>
          </cell>
          <cell r="AE112">
            <v>292507005</v>
          </cell>
          <cell r="AF112" t="str">
            <v>LINER HANGER, HYDRAULIC FEX-LOCK, 9.625 X 11.750  IN 65-66.70 LB/FT CSG., 10.475 IN TOOL OD, 9.625 TOOL ID, 110 KSI MYS</v>
          </cell>
          <cell r="AG112">
            <v>29250</v>
          </cell>
          <cell r="AH112">
            <v>35852</v>
          </cell>
          <cell r="AI112">
            <v>35851</v>
          </cell>
          <cell r="AJ112">
            <v>1</v>
          </cell>
          <cell r="AK112" t="str">
            <v>29989XXXX</v>
          </cell>
          <cell r="AL112" t="str">
            <v xml:space="preserve"> BUSHING, CROSSOVER, 9.625 IN. VAM BOX X 9.625 IN. 53.50 LB/FT HYDRIL SLX PIN, 10.375 IN. OD, 8.535 
 IN. ID, 125 KSI MIN.</v>
          </cell>
          <cell r="AM112">
            <v>29989</v>
          </cell>
          <cell r="AN112">
            <v>35852</v>
          </cell>
          <cell r="AO112">
            <v>35851</v>
          </cell>
          <cell r="AP112">
            <v>1</v>
          </cell>
          <cell r="AQ112">
            <v>274180037</v>
          </cell>
          <cell r="AR112" t="str">
            <v xml:space="preserve"> LANDING COLLAR, TYPE F/'LFC' 4 PLUG SYSTEM  (STANDARD APPLICATION), 9.625 IN 53.50 LB/FT   
 HYDRIL SLX BOX X PIN, 9.821 TOOL OD, 8.535 TOOL  ID, 125 KSI MYS                                </v>
          </cell>
          <cell r="AS112">
            <v>27418</v>
          </cell>
          <cell r="AT112">
            <v>35852</v>
          </cell>
          <cell r="AU112">
            <v>35851</v>
          </cell>
          <cell r="AV112">
            <v>1</v>
          </cell>
          <cell r="AW112">
            <v>269280004</v>
          </cell>
          <cell r="AX112" t="str">
            <v xml:space="preserve"> ADAPTER, BROWN TYPE F/ "LFC" TYPE LINER WIPER PLUG SYSTEM, 2.875 IN. EU8 PIN UP, 4.500 IN. TOOL OD,   2.44 IN. TOOL ID, 110 KSI MYS                      </v>
          </cell>
          <cell r="AY112">
            <v>26928</v>
          </cell>
          <cell r="AZ112">
            <v>35852</v>
          </cell>
          <cell r="BA112">
            <v>35851</v>
          </cell>
        </row>
        <row r="113">
          <cell r="B113" t="str">
            <v>LB</v>
          </cell>
          <cell r="C113">
            <v>0</v>
          </cell>
          <cell r="F113">
            <v>35842</v>
          </cell>
          <cell r="G113" t="str">
            <v>GARY</v>
          </cell>
          <cell r="H113" t="str">
            <v>LB</v>
          </cell>
          <cell r="I113">
            <v>6413</v>
          </cell>
          <cell r="J113" t="str">
            <v>TEXACO EAST BREAKS 208 #1</v>
          </cell>
          <cell r="K113" t="str">
            <v>NEED BY 3-20-98</v>
          </cell>
          <cell r="L113">
            <v>1</v>
          </cell>
          <cell r="N113" t="str">
            <v>LINER TOP PACKER, BROWN TYPE "ZXP" W/ "RH" PROFILE AND 10' TYPE 3 EXTENION. 12.130" EXT, O.D. 11.500" EXT. I.D. W/ HOLDDOWNS.  FLAPPER VALVE ASSY., LESS FLAPPER. 4140 HT 125KSI  W/11 3/4" ACME BOX DOWN</v>
          </cell>
          <cell r="O113">
            <v>29629</v>
          </cell>
          <cell r="P113">
            <v>35874</v>
          </cell>
          <cell r="Q113">
            <v>35874</v>
          </cell>
          <cell r="R113">
            <v>1</v>
          </cell>
          <cell r="S113">
            <v>292110047</v>
          </cell>
          <cell r="T113" t="str">
            <v xml:space="preserve">LINER HANGER, TYPE, SHC HYDRAULIC SET SOLID BODY, 
W/15 SLIPS, 11.750 IN. 65.00 LB/FT X 13.375 IN.   
68.0-72.0 LB/FT LB/FT 11.125 IN. ACME PIN X 11.750
65.00 LB/FT STL BOX 12.13 IN. TOOL OD, 10.670 IN. 
TOOL ID, 125 KSI MYS                              </v>
          </cell>
          <cell r="U113">
            <v>29211</v>
          </cell>
          <cell r="V113">
            <v>35874</v>
          </cell>
          <cell r="W113">
            <v>35874</v>
          </cell>
          <cell r="X113">
            <v>1</v>
          </cell>
          <cell r="Y113" t="str">
            <v>299921091</v>
          </cell>
          <cell r="Z113" t="str">
            <v xml:space="preserve">                                                  
 SPACER NIPPLE 10 FT, 11.750 IN. 65.00 LB/FT STL  
 PIN X PIN, TOOL OD 11.75 X 10.682 ID, Q125       
                                                  </v>
          </cell>
          <cell r="AA113">
            <v>29992</v>
          </cell>
          <cell r="AB113">
            <v>35874</v>
          </cell>
          <cell r="AC113">
            <v>35874</v>
          </cell>
          <cell r="AD113">
            <v>1</v>
          </cell>
          <cell r="AE113">
            <v>274180035</v>
          </cell>
          <cell r="AF113" t="str">
            <v xml:space="preserve">                                                 
TYPE II LANDING COLLAR F/'LFC' 4 PLUG SYSTEM,    
11.75 IN. 65.0 LB/FT STL BOX X PIN, 11.789 TOOL  
OD, 10.682 TOOL ID, 2.650 PSI SHEAR, USE W/1-1/2 
IN. BALL, W/CATCHER, 125 KSI MYS                 </v>
          </cell>
          <cell r="AG113">
            <v>27418</v>
          </cell>
          <cell r="AH113">
            <v>35874</v>
          </cell>
          <cell r="AI113">
            <v>35874</v>
          </cell>
          <cell r="AJ113">
            <v>1</v>
          </cell>
          <cell r="AK113">
            <v>26927</v>
          </cell>
          <cell r="AL113" t="str">
            <v xml:space="preserve">                                                  
'LFC' LINER WIPER PLUG SYSTEM, F/11.75 IN ALL     
LB/FT'S, 1.640 IN ID WIPER PLUG W/CERAMIC INSERTS,
STANDARD APPLICATION    
PROD NO. 274-18 LANDING COLLAR   </v>
          </cell>
          <cell r="AM113">
            <v>26927</v>
          </cell>
          <cell r="AN113">
            <v>35874</v>
          </cell>
          <cell r="AO113">
            <v>35874</v>
          </cell>
        </row>
        <row r="114">
          <cell r="B114" t="str">
            <v>LB</v>
          </cell>
          <cell r="C114">
            <v>0</v>
          </cell>
          <cell r="F114">
            <v>35842</v>
          </cell>
          <cell r="G114" t="str">
            <v>GARY</v>
          </cell>
          <cell r="H114" t="str">
            <v>LB</v>
          </cell>
          <cell r="I114">
            <v>6413</v>
          </cell>
          <cell r="J114" t="str">
            <v>MOBIL OIL, KAPLAN-D.R. HEBERT #2</v>
          </cell>
          <cell r="K114" t="str">
            <v>NEED BY 2-27-98</v>
          </cell>
          <cell r="L114">
            <v>1</v>
          </cell>
          <cell r="N114" t="str">
            <v xml:space="preserve">LINER HANGER, BROWN TYPE FLEX-LOK MECHANICAL SET,  
7.625 IN. X 9.625 IN. 43.50-47.00 LB/FT, 8.480 IN. 
 OD, 7.625 IN. ID,  Q-125 (RIGHT HAND SET)    </v>
          </cell>
          <cell r="O114">
            <v>29240</v>
          </cell>
          <cell r="P114">
            <v>35853</v>
          </cell>
          <cell r="Q114">
            <v>35853</v>
          </cell>
          <cell r="R114">
            <v>1</v>
          </cell>
          <cell r="S114">
            <v>29989</v>
          </cell>
          <cell r="T114" t="str">
            <v>7.625" VAM BOX X 7.75" 46.1# GRANT STL PIN  Q-125</v>
          </cell>
          <cell r="U114">
            <v>29989</v>
          </cell>
          <cell r="V114">
            <v>35853</v>
          </cell>
          <cell r="W114">
            <v>35853</v>
          </cell>
          <cell r="X114">
            <v>1</v>
          </cell>
          <cell r="Y114" t="str">
            <v>27410</v>
          </cell>
          <cell r="Z114" t="str">
            <v>TYPE  1 LANDING COLLAR  7.75" 46.1# GRANT STL BOX X PIN, Q-125</v>
          </cell>
          <cell r="AA114">
            <v>27410</v>
          </cell>
          <cell r="AB114">
            <v>35853</v>
          </cell>
          <cell r="AC114">
            <v>35853</v>
          </cell>
        </row>
        <row r="115">
          <cell r="B115" t="str">
            <v>LB</v>
          </cell>
          <cell r="C115">
            <v>0</v>
          </cell>
          <cell r="F115">
            <v>35842</v>
          </cell>
          <cell r="G115" t="str">
            <v>DON</v>
          </cell>
          <cell r="H115" t="str">
            <v>LB</v>
          </cell>
          <cell r="I115">
            <v>6413</v>
          </cell>
          <cell r="J115" t="str">
            <v>SAM  GARY SL 15687  LEASE. FIELD ATCHAFALAYA  WELL# 2</v>
          </cell>
          <cell r="K115">
            <v>35851</v>
          </cell>
          <cell r="L115">
            <v>1</v>
          </cell>
          <cell r="N115" t="str">
            <v xml:space="preserve">                                                      
  CROSSOVER BUSHING 9.625 IN. 53.50 LB/FT VAM SC BOX  
   X 9.625 IN. 53.50 LB/FT NJO PIN, 10.250 TOOL OD,   
  8.536 TOOL ID, 125 KSI MYS                          </v>
          </cell>
          <cell r="O115">
            <v>29989</v>
          </cell>
          <cell r="P115">
            <v>35850</v>
          </cell>
          <cell r="Q115">
            <v>35851</v>
          </cell>
          <cell r="R115">
            <v>1</v>
          </cell>
          <cell r="S115">
            <v>27410</v>
          </cell>
          <cell r="T115" t="str">
            <v xml:space="preserve"> LANDING COLLAR TYPE PT1, 9-5/8 IN. 53.5 LB/FT NJO  
 BOX X PIN, 9.848 IN. OD, 8.535 IN. ID, 4140 HT     Q-125                                   </v>
          </cell>
          <cell r="U115">
            <v>27410</v>
          </cell>
          <cell r="V115">
            <v>35850</v>
          </cell>
          <cell r="W115" t="str">
            <v>02-25-978</v>
          </cell>
        </row>
        <row r="116">
          <cell r="B116" t="str">
            <v>LB</v>
          </cell>
          <cell r="C116">
            <v>0</v>
          </cell>
          <cell r="F116">
            <v>35843</v>
          </cell>
          <cell r="G116" t="str">
            <v>DON</v>
          </cell>
          <cell r="H116" t="str">
            <v>LB</v>
          </cell>
          <cell r="I116">
            <v>6413</v>
          </cell>
          <cell r="J116" t="str">
            <v>ADTI  SOUTH MARSH ISL  23  WELL # 10</v>
          </cell>
          <cell r="K116">
            <v>35857</v>
          </cell>
          <cell r="L116">
            <v>1</v>
          </cell>
          <cell r="N116" t="str">
            <v>HMC HANGER 9 5/8 47-53.5# X11 3/4 65# VAM PIN X PIN Q-125</v>
          </cell>
          <cell r="O116">
            <v>29203</v>
          </cell>
          <cell r="P116">
            <v>35855</v>
          </cell>
          <cell r="Q116">
            <v>35857</v>
          </cell>
          <cell r="R116">
            <v>1</v>
          </cell>
          <cell r="S116">
            <v>299892343</v>
          </cell>
          <cell r="T116" t="str">
            <v xml:space="preserve"> CROSSOVER BUSHING, 9.625" VAM SC BOX X 9.625"   
 53.5# HYDRIL SLX PIN, 10.25 TOOL OD, 8.535 TOOL 
 ID, 125 KSI MYS                                 </v>
          </cell>
          <cell r="U116">
            <v>29989</v>
          </cell>
          <cell r="V116">
            <v>35855</v>
          </cell>
          <cell r="W116">
            <v>35857</v>
          </cell>
          <cell r="X116">
            <v>1</v>
          </cell>
          <cell r="Y116" t="str">
            <v>266730096</v>
          </cell>
          <cell r="Z116" t="str">
            <v xml:space="preserve"> LANDING COLLAR, TYPE PT2, W/BAFFLE 9.625 IN 53.50
 LB/FT SLX BOX X PIN 9.821 IN TOOL OD, 8.535 IN   
 TOOL ID, 110 KSI MYS                             </v>
          </cell>
          <cell r="AA116">
            <v>26673</v>
          </cell>
          <cell r="AB116">
            <v>35855</v>
          </cell>
          <cell r="AC116">
            <v>35857</v>
          </cell>
          <cell r="AD116">
            <v>1</v>
          </cell>
          <cell r="AE116">
            <v>999031941</v>
          </cell>
          <cell r="AF116" t="str">
            <v xml:space="preserve">                                                   
 FLOAT COLLAR BROWN TYPE DOUBLE VALVE PT, 9.625 IN.
  53.50 HYD. SLX BOX X PIN, 9.821 IN. TOOL OD,     
 8.520 IN. TOOL ID, 4140 HT                        </v>
          </cell>
          <cell r="AG116">
            <v>99903</v>
          </cell>
          <cell r="AH116">
            <v>35855</v>
          </cell>
          <cell r="AI116">
            <v>35857</v>
          </cell>
          <cell r="AJ116">
            <v>1</v>
          </cell>
          <cell r="AK116">
            <v>999031942</v>
          </cell>
          <cell r="AL116" t="str">
            <v xml:space="preserve"> SET SHOE, BROWN TYPE, 9.625 IN. 53.50 LB/FT HYDRIL
  SLX BOX, 9.821 IN. OD, 8.535 IN. ID, 110 MYS     </v>
          </cell>
          <cell r="AM116">
            <v>99903</v>
          </cell>
          <cell r="AN116">
            <v>35855</v>
          </cell>
          <cell r="AO116">
            <v>35857</v>
          </cell>
          <cell r="AP116">
            <v>1</v>
          </cell>
          <cell r="AQ116">
            <v>269340007</v>
          </cell>
          <cell r="AR116" t="str">
            <v xml:space="preserve"> LINER WIPER PLUG, BROWN TYPE 1, FOR 4.500 IN. 
 SLICK JOINT, 9.625 IN. 53.50-59.40 LB/FT, FOR 
 2.250 IN. OD NOSE DOUBLE SEAL PUMP DOWN PUMP, 
 8.000 IN OD STABILIZER, 2.016 IN. ID WIPER PLU
 W/1600 PSI SHEAR, NITRILE RUBBER              </v>
          </cell>
          <cell r="AS116">
            <v>26934</v>
          </cell>
          <cell r="AT116">
            <v>35855</v>
          </cell>
          <cell r="AU116">
            <v>35857</v>
          </cell>
        </row>
        <row r="117">
          <cell r="B117" t="str">
            <v>LB</v>
          </cell>
          <cell r="C117">
            <v>0</v>
          </cell>
          <cell r="F117">
            <v>35843</v>
          </cell>
          <cell r="G117" t="str">
            <v>DON</v>
          </cell>
          <cell r="H117" t="str">
            <v>LB</v>
          </cell>
          <cell r="I117">
            <v>6413</v>
          </cell>
          <cell r="J117" t="str">
            <v>ADTI  SOUTH MARSH ISL  23  WELL # 10</v>
          </cell>
          <cell r="K117" t="str">
            <v>NEED  FOR  03-03-98</v>
          </cell>
          <cell r="L117">
            <v>1</v>
          </cell>
          <cell r="N117" t="str">
            <v xml:space="preserve"> LINER HANGER, CMC, 9.625 IN. 53.50 LB/FT X VAM PIN 
 PIN X 11.750 IN. 60-66.7 LB/FT, 10.437 IN. OD,     
 8.560 TOOL ID, 8.525 DRIFT ID, W/RIGHT HAND SET    
 JAY, (GULF COAST STANDARD) 125 KSI MYS             </v>
          </cell>
          <cell r="O117">
            <v>29210</v>
          </cell>
          <cell r="P117">
            <v>35855</v>
          </cell>
          <cell r="Q117">
            <v>35857</v>
          </cell>
          <cell r="R117">
            <v>1</v>
          </cell>
          <cell r="S117">
            <v>274100812</v>
          </cell>
          <cell r="T117" t="str">
            <v xml:space="preserve">                                                   
 LANDING COLLAR, BROWN TYPE PT1, 9.625 IN. 53.5    
 LB/FT HYDRIL SUPREME LX BOX X PIN, 9.821 IN. TOOL 
 OD, 8.520 IN. TOOL ID, 4140 HT                    </v>
          </cell>
          <cell r="U117">
            <v>27410</v>
          </cell>
          <cell r="V117">
            <v>35855</v>
          </cell>
          <cell r="W117">
            <v>35857</v>
          </cell>
        </row>
        <row r="118">
          <cell r="B118" t="str">
            <v>LB</v>
          </cell>
          <cell r="C118">
            <v>0</v>
          </cell>
          <cell r="F118">
            <v>35843</v>
          </cell>
          <cell r="G118" t="str">
            <v>DON</v>
          </cell>
          <cell r="H118" t="str">
            <v>LB</v>
          </cell>
          <cell r="I118">
            <v>6413</v>
          </cell>
          <cell r="J118" t="str">
            <v>ADTI  SOUTH MARSH ISL  23  WELL # 10</v>
          </cell>
          <cell r="K118" t="str">
            <v>NEED FOR  03-03-98</v>
          </cell>
          <cell r="L118">
            <v>1</v>
          </cell>
          <cell r="N118" t="str">
            <v xml:space="preserve">                                                   
  FLOAT COLLAR, BROWN TYPE SINGLE VALVE, W/ORIFICE,
  9.625 IN. 53.5 LB/FT 'SLX' BOX X PIN, 9.675 IN.  
  TOOL OD, 8.565 IN. TOOL ID, 110 KSI. MYS.        </v>
          </cell>
          <cell r="O118">
            <v>10176</v>
          </cell>
          <cell r="P118">
            <v>35855</v>
          </cell>
          <cell r="Q118">
            <v>35857</v>
          </cell>
          <cell r="R118">
            <v>1</v>
          </cell>
          <cell r="S118">
            <v>29755</v>
          </cell>
          <cell r="T118" t="str">
            <v>SEAL ASSY PBR W/ 3 SETS OF .235 CS BULLET SEALS 9.625" 53.5# SLX BOX 9.750 OD SEALS  10.250 TOOL OD 8.535" TOOL ID  10' LONG EXT  W/HALF MULE SHOE GUIDE 110 KSI MYS</v>
          </cell>
          <cell r="U118">
            <v>29755</v>
          </cell>
          <cell r="V118">
            <v>35855</v>
          </cell>
          <cell r="W118">
            <v>35857</v>
          </cell>
        </row>
        <row r="119">
          <cell r="B119" t="str">
            <v>LB</v>
          </cell>
          <cell r="C119">
            <v>0</v>
          </cell>
          <cell r="F119">
            <v>35843</v>
          </cell>
          <cell r="G119" t="str">
            <v>GARY</v>
          </cell>
          <cell r="H119" t="str">
            <v>LB</v>
          </cell>
          <cell r="I119">
            <v>6413</v>
          </cell>
          <cell r="J119" t="str">
            <v>MOBIL OIL  KAPLAN, D.R. HEBERT #2</v>
          </cell>
          <cell r="K119" t="str">
            <v>NEED IN ABOUT 4 WEEKS</v>
          </cell>
          <cell r="L119">
            <v>1</v>
          </cell>
          <cell r="N119" t="str">
            <v xml:space="preserve">BUSHING,CROSSOVER, 5.000 IN. 20.8-24.1 LB/FT VAM  
BOX X 5.000 IN. 21.40 LB/FT FL4S PIN, 5.563 IN.   
TOOL OD, 4.066 IN. TOOL ID, 16.00 IN. LONG, 125KSI
 MYS                                              </v>
          </cell>
          <cell r="O119">
            <v>29989</v>
          </cell>
          <cell r="P119">
            <v>35864</v>
          </cell>
          <cell r="Q119">
            <v>35864</v>
          </cell>
          <cell r="R119">
            <v>1</v>
          </cell>
          <cell r="S119">
            <v>266550145</v>
          </cell>
          <cell r="T119" t="str">
            <v xml:space="preserve"> LANDING COLLAR, BROWN TYPE PT2, 5 IN. 21.4 LB/FT 
 ABFL-4S BOX X PIN, 5.000 IN. OD, 4.066 IN. ID,   
 4140 HT 125,000 MIN. YIELD                       </v>
          </cell>
          <cell r="U119">
            <v>26655</v>
          </cell>
          <cell r="V119">
            <v>35864</v>
          </cell>
          <cell r="W119">
            <v>35864</v>
          </cell>
        </row>
        <row r="120">
          <cell r="B120" t="str">
            <v>LB</v>
          </cell>
          <cell r="C120">
            <v>0</v>
          </cell>
          <cell r="F120">
            <v>35843</v>
          </cell>
          <cell r="G120" t="str">
            <v>Ken Rudd</v>
          </cell>
          <cell r="H120" t="str">
            <v>lb</v>
          </cell>
          <cell r="I120">
            <v>6413</v>
          </cell>
          <cell r="J120" t="str">
            <v>Phillips Petroleum ocsg-12008 Ship Shoal 349 We;; A-7 Mahogany</v>
          </cell>
          <cell r="K120" t="str">
            <v>Cust. to supply 40.00' Joint Csg. to build parts</v>
          </cell>
          <cell r="L120">
            <v>1</v>
          </cell>
          <cell r="N120" t="str">
            <v>9.875" 62.80# Q-125 Payzone Packer 20.00' Long with SLX B X B 11.25" OD</v>
          </cell>
          <cell r="O120" t="str">
            <v>301-37</v>
          </cell>
          <cell r="P120">
            <v>35869</v>
          </cell>
          <cell r="Q120">
            <v>35871</v>
          </cell>
          <cell r="R120">
            <v>1</v>
          </cell>
          <cell r="S120" t="str">
            <v>301-48-xxxx</v>
          </cell>
          <cell r="T120" t="str">
            <v>9.875" 62.80# Q-125 Lift Sub 8.00'Long with SLX B X P</v>
          </cell>
          <cell r="U120" t="str">
            <v xml:space="preserve"> 301-48</v>
          </cell>
          <cell r="V120">
            <v>35869</v>
          </cell>
          <cell r="W120">
            <v>35871</v>
          </cell>
          <cell r="X120">
            <v>1</v>
          </cell>
          <cell r="Y120" t="str">
            <v>301-51-xxxx</v>
          </cell>
          <cell r="Z120" t="str">
            <v>9.875" 62.80# Q-125 Bottom Sub 2.00' Long with SLX P X P</v>
          </cell>
          <cell r="AA120" t="str">
            <v>301-51</v>
          </cell>
          <cell r="AB120">
            <v>35869</v>
          </cell>
          <cell r="AC120">
            <v>35871</v>
          </cell>
        </row>
        <row r="121">
          <cell r="B121" t="str">
            <v>LB</v>
          </cell>
          <cell r="C121">
            <v>0</v>
          </cell>
          <cell r="F121">
            <v>35843</v>
          </cell>
          <cell r="G121" t="str">
            <v>MELVILLE</v>
          </cell>
          <cell r="H121" t="str">
            <v>LB</v>
          </cell>
          <cell r="I121">
            <v>6413</v>
          </cell>
          <cell r="J121" t="str">
            <v xml:space="preserve">TEXACO ENRON COCKRELL </v>
          </cell>
          <cell r="K121" t="str">
            <v xml:space="preserve">NEED OVER NIGHT </v>
          </cell>
          <cell r="L121">
            <v>12</v>
          </cell>
          <cell r="N121" t="str">
            <v xml:space="preserve">LANDING COLLAR W/BALL SEAT AND CATCHER ASSEMBLY  F/7" INSERT LANDING COLLAR W/ BALL SEAT AND   CATCHER 6061-T6 ALUMINUM                         </v>
          </cell>
          <cell r="O121">
            <v>26659</v>
          </cell>
          <cell r="P121">
            <v>35844</v>
          </cell>
          <cell r="Q121">
            <v>35844</v>
          </cell>
          <cell r="R121">
            <v>12</v>
          </cell>
          <cell r="S121">
            <v>78477501</v>
          </cell>
          <cell r="T121" t="str">
            <v xml:space="preserve">                                                 
 FLOAT SHOE ASSY, F/7.0 IN SERT FLOAT SHOE 7.000 
 ALU                                             </v>
          </cell>
          <cell r="V121">
            <v>35844</v>
          </cell>
          <cell r="W121">
            <v>35844</v>
          </cell>
          <cell r="X121" t="str">
            <v>4</v>
          </cell>
          <cell r="Y121">
            <v>78477504</v>
          </cell>
          <cell r="Z121" t="str">
            <v xml:space="preserve">                                         
FLOAT SHOE ASSY, F/4.5 INSERT FLOAT SHOE 
                                         </v>
          </cell>
          <cell r="AA121">
            <v>26681</v>
          </cell>
          <cell r="AB121">
            <v>35844</v>
          </cell>
          <cell r="AC121">
            <v>35844</v>
          </cell>
        </row>
        <row r="122">
          <cell r="B122" t="str">
            <v>LB</v>
          </cell>
          <cell r="C122">
            <v>0</v>
          </cell>
          <cell r="F122">
            <v>35843</v>
          </cell>
          <cell r="G122" t="str">
            <v>DON</v>
          </cell>
          <cell r="H122" t="str">
            <v>LB</v>
          </cell>
          <cell r="I122">
            <v>6413</v>
          </cell>
          <cell r="J122" t="str">
            <v>STOCK</v>
          </cell>
          <cell r="K122" t="str">
            <v>NEED   02-25-98</v>
          </cell>
          <cell r="L122">
            <v>15</v>
          </cell>
          <cell r="N122" t="str">
            <v>REDRESS KIT FOR ROTATING DOG SUB</v>
          </cell>
          <cell r="O122">
            <v>26542</v>
          </cell>
          <cell r="P122">
            <v>35851</v>
          </cell>
          <cell r="Q122">
            <v>35851</v>
          </cell>
          <cell r="R122">
            <v>8</v>
          </cell>
          <cell r="S122">
            <v>79259004</v>
          </cell>
          <cell r="T122" t="str">
            <v>REDRESS KITS FOR ROTATING DOG SUB</v>
          </cell>
          <cell r="U122">
            <v>26542</v>
          </cell>
          <cell r="V122">
            <v>35851</v>
          </cell>
          <cell r="W122">
            <v>35851</v>
          </cell>
          <cell r="X122">
            <v>10</v>
          </cell>
          <cell r="Y122" t="str">
            <v>079259001</v>
          </cell>
          <cell r="Z122" t="str">
            <v>REDRESS KIT FOR  ROTATING SUB</v>
          </cell>
          <cell r="AA122">
            <v>26542</v>
          </cell>
          <cell r="AB122">
            <v>35851</v>
          </cell>
          <cell r="AC122">
            <v>35851</v>
          </cell>
        </row>
        <row r="123">
          <cell r="B123" t="str">
            <v>LB</v>
          </cell>
          <cell r="C123">
            <v>0</v>
          </cell>
          <cell r="F123">
            <v>35844</v>
          </cell>
          <cell r="G123" t="str">
            <v>MCDONALD</v>
          </cell>
          <cell r="H123" t="str">
            <v>LB</v>
          </cell>
          <cell r="I123">
            <v>6413</v>
          </cell>
          <cell r="J123" t="str">
            <v>MARKEL INCLINE</v>
          </cell>
          <cell r="K123" t="str">
            <v>NEED 03-06-98</v>
          </cell>
          <cell r="L123">
            <v>1</v>
          </cell>
          <cell r="N123" t="str">
            <v>82-32, MODEL D RET. PROD. PKR.</v>
          </cell>
          <cell r="O123" t="str">
            <v>424-02</v>
          </cell>
          <cell r="P123">
            <v>35860</v>
          </cell>
          <cell r="R123">
            <v>1</v>
          </cell>
          <cell r="S123">
            <v>24323828</v>
          </cell>
          <cell r="T123" t="str">
            <v>B GUIDE, 2 7/8, 6.5#, EUE 8 RD PIN.</v>
          </cell>
          <cell r="U123">
            <v>35860</v>
          </cell>
          <cell r="V123">
            <v>35860</v>
          </cell>
          <cell r="X123">
            <v>1</v>
          </cell>
          <cell r="Y123" t="str">
            <v>801504863</v>
          </cell>
          <cell r="Z123" t="str">
            <v>SIZE 2.31 MODEL F NON PORTED SEATING NIPPLE. 2 7/8, EUE 8RD, BOX X PIN.</v>
          </cell>
          <cell r="AE123">
            <v>801502350</v>
          </cell>
          <cell r="AF123" t="str">
            <v>SIZE 2.31, MODEL F NON PORTED SEATING NIPPLE WITH 2 7/8, 6.4# NU 10RD BOX X PIN.</v>
          </cell>
          <cell r="AH123">
            <v>35860</v>
          </cell>
          <cell r="AJ123">
            <v>2</v>
          </cell>
          <cell r="AK123">
            <v>806873354</v>
          </cell>
          <cell r="AL123" t="str">
            <v>SIZE 2.31 MODEL FSG BY PASS BLANKING PLUG WITH REMOVABLE MANDREL</v>
          </cell>
          <cell r="AN123">
            <v>35860</v>
          </cell>
        </row>
        <row r="124">
          <cell r="B124" t="str">
            <v>LB</v>
          </cell>
          <cell r="C124">
            <v>0</v>
          </cell>
          <cell r="F124">
            <v>35845</v>
          </cell>
          <cell r="G124" t="str">
            <v>DON</v>
          </cell>
          <cell r="H124" t="str">
            <v>LB</v>
          </cell>
          <cell r="I124">
            <v>6413</v>
          </cell>
          <cell r="J124" t="str">
            <v>SAMEDAN OIL LAKE  ARTHUR FOX  # 1</v>
          </cell>
          <cell r="K124" t="str">
            <v>ASAP</v>
          </cell>
          <cell r="L124">
            <v>1</v>
          </cell>
          <cell r="N124" t="str">
            <v>7 5/8 39# BODY FOR FLEX-LOCK  10' LONG  VAM  PIN  X PIN       NOTE   MOUNT KIT ON  TOP</v>
          </cell>
          <cell r="O124">
            <v>29253</v>
          </cell>
          <cell r="P124">
            <v>35851</v>
          </cell>
          <cell r="Q124">
            <v>35851</v>
          </cell>
          <cell r="R124">
            <v>1</v>
          </cell>
          <cell r="S124">
            <v>292406304</v>
          </cell>
          <cell r="T124" t="str">
            <v>7 5/8 39#  X  9 5/8 53.5 #   FLEX LOCK KITS</v>
          </cell>
          <cell r="U124">
            <v>29240</v>
          </cell>
          <cell r="V124">
            <v>35851</v>
          </cell>
          <cell r="W124">
            <v>35851</v>
          </cell>
        </row>
        <row r="125">
          <cell r="B125" t="str">
            <v>LB</v>
          </cell>
          <cell r="C125">
            <v>0</v>
          </cell>
          <cell r="F125">
            <v>35845</v>
          </cell>
          <cell r="G125" t="str">
            <v>DON</v>
          </cell>
          <cell r="H125" t="str">
            <v>LB</v>
          </cell>
          <cell r="I125">
            <v>6413</v>
          </cell>
          <cell r="J125" t="str">
            <v>ADTI  VERMILION 309 OCSG-16310 # 2</v>
          </cell>
          <cell r="K125" t="str">
            <v>NEED 03-01-98</v>
          </cell>
          <cell r="L125">
            <v>1</v>
          </cell>
          <cell r="N125" t="str">
            <v xml:space="preserve"> BUSHING, BROWN TYPE CROSSOVER, 7.625 IN. VAM BOX X 
  7.625 IN. 33.70 LB/FT STL PIN, 8.25 IN. TOOL OD,  
 6.685 IN. TOOL ID, 18 IN. LONG 110 KSI MYS         </v>
          </cell>
          <cell r="O125">
            <v>29989</v>
          </cell>
          <cell r="P125">
            <v>35854</v>
          </cell>
          <cell r="Q125">
            <v>35855</v>
          </cell>
          <cell r="R125">
            <v>1</v>
          </cell>
          <cell r="S125">
            <v>266550271</v>
          </cell>
          <cell r="T125" t="str">
            <v xml:space="preserve">LANDING COLLAR, BROWN TYPE PT2, 7-5/8 IN. 33.7    
LB/FT SEAL TECH SUPER STL BOX X PIN, 7.650 IN. OD,
 6.685 IN. ID, 4140 HT                            </v>
          </cell>
          <cell r="U125">
            <v>26655</v>
          </cell>
          <cell r="V125">
            <v>35854</v>
          </cell>
          <cell r="W125">
            <v>35855</v>
          </cell>
          <cell r="X125">
            <v>1</v>
          </cell>
          <cell r="Y125" t="str">
            <v>999032053</v>
          </cell>
          <cell r="Z125" t="str">
            <v xml:space="preserve"> FLOAT COLLAR, BROWN TYPE PT DOUBLE VALVE 7.625 IN. 
  33.70 LB/FT STL BOX X PIN, 7.650 IN. TOOL OD,     
 6.685 IN. TOOL ID, 4140 HT                         </v>
          </cell>
          <cell r="AE125">
            <v>999032054</v>
          </cell>
          <cell r="AF125" t="str">
            <v xml:space="preserve">                                                     
 SET SHOE, TYPE 'V', 7.625 IN. 33.7 LB/FT STL BOX    
 BOX, 7.650 IN. TOOL OD, 6.750 IN. TOOL ID, 110 KSI  
  MYS                                                </v>
          </cell>
        </row>
        <row r="126">
          <cell r="B126" t="str">
            <v>LB</v>
          </cell>
          <cell r="C126">
            <v>0</v>
          </cell>
          <cell r="F126">
            <v>35845</v>
          </cell>
          <cell r="G126" t="str">
            <v>DON</v>
          </cell>
          <cell r="H126" t="str">
            <v>LB</v>
          </cell>
          <cell r="I126">
            <v>6413</v>
          </cell>
          <cell r="J126" t="str">
            <v>ADTI  EUGENE ISL 58  WELL # 6</v>
          </cell>
          <cell r="K126" t="str">
            <v xml:space="preserve"> NEED 03-05-98</v>
          </cell>
          <cell r="L126">
            <v>2</v>
          </cell>
          <cell r="N126" t="str">
            <v xml:space="preserve"> CROSSOVER BUSHING, 5.000 IN.18.0 LB/FT VAM BOX X  
 5.0 IN. 18# HYDRIL SUPREME "LX" PIN, 5.563 IN TOOL
 OD, 4.196 IN TOOL ID, 110 KSI MYS                 </v>
          </cell>
          <cell r="O126">
            <v>29989</v>
          </cell>
          <cell r="P126">
            <v>35856</v>
          </cell>
          <cell r="Q126">
            <v>35859</v>
          </cell>
        </row>
        <row r="127">
          <cell r="B127" t="str">
            <v>LB</v>
          </cell>
          <cell r="C127">
            <v>0</v>
          </cell>
          <cell r="F127">
            <v>35845</v>
          </cell>
          <cell r="G127" t="str">
            <v>DON</v>
          </cell>
          <cell r="H127" t="str">
            <v>LB</v>
          </cell>
          <cell r="I127">
            <v>6413</v>
          </cell>
          <cell r="J127" t="str">
            <v>ADTI SOUTH MARSH ISL 119 OCSG- 17940 # 1</v>
          </cell>
          <cell r="K127" t="str">
            <v>NEED 03-01-98</v>
          </cell>
          <cell r="L127">
            <v>2</v>
          </cell>
          <cell r="N127" t="str">
            <v xml:space="preserve"> CROSSOVER BUSHING, 5.000 IN.18.0 LB/FT VAM BOX X   
 5.0 IN. 18# HYDRIL SUPREME "LX" PIN, 5.563 IN TOOL 
 OD, 4.196 IN TOOL ID, 110 KSI MYS                  </v>
          </cell>
          <cell r="O127">
            <v>29989</v>
          </cell>
          <cell r="P127">
            <v>35854</v>
          </cell>
          <cell r="Q127">
            <v>35855</v>
          </cell>
          <cell r="R127">
            <v>2</v>
          </cell>
          <cell r="S127">
            <v>101703001</v>
          </cell>
          <cell r="T127" t="str">
            <v xml:space="preserve"> FLOAT COLLAR B.T. "PT" DOUBLE VALVE, 5.000 IN. 
 18.0 LB/FT HYD. 'SLX' BOX X PIN, 5.105 IN. TOOL
 OD, 4.196 IN. TOOL ID, 110 KSI MYS             </v>
          </cell>
          <cell r="U127">
            <v>10170</v>
          </cell>
          <cell r="V127">
            <v>35854</v>
          </cell>
          <cell r="W127">
            <v>35855</v>
          </cell>
        </row>
        <row r="128">
          <cell r="B128" t="str">
            <v>LB</v>
          </cell>
          <cell r="C128">
            <v>0</v>
          </cell>
          <cell r="F128">
            <v>35846</v>
          </cell>
          <cell r="G128" t="str">
            <v>DON</v>
          </cell>
          <cell r="H128" t="str">
            <v>LB</v>
          </cell>
          <cell r="I128">
            <v>6413</v>
          </cell>
          <cell r="J128" t="str">
            <v>BOT   LINER DEPT</v>
          </cell>
          <cell r="K128" t="str">
            <v>NEXT SAIA  MOTOR FRT</v>
          </cell>
          <cell r="L128">
            <v>10</v>
          </cell>
          <cell r="N128" t="str">
            <v xml:space="preserve">TYPE I LINER WIPER PLUG LINER WIPER PLUG, BROWN  
TYPE 1, 5 1/2 IN. 15.50-23 LB/FT CSG, FOR 1.812 O
STABILIZER, 1.641 IN. ID WIPER PLUG, WITH SHEAR  </v>
          </cell>
          <cell r="O128">
            <v>26921</v>
          </cell>
          <cell r="P128">
            <v>35849</v>
          </cell>
          <cell r="Q128">
            <v>35849</v>
          </cell>
          <cell r="R128">
            <v>5</v>
          </cell>
          <cell r="S128" t="str">
            <v>078300703</v>
          </cell>
          <cell r="T128" t="str">
            <v xml:space="preserve"> GUIDE SHOE ASSEMBLY F/9.625" INSERT GUIDE SHOE,
 6061-T6 ALUMINUM                               </v>
          </cell>
          <cell r="V128">
            <v>35849</v>
          </cell>
          <cell r="W128">
            <v>35849</v>
          </cell>
          <cell r="X128">
            <v>5</v>
          </cell>
          <cell r="Y128" t="str">
            <v>078300700</v>
          </cell>
          <cell r="Z128" t="str">
            <v xml:space="preserve">                                                   
  GUIDE SHOE ASSY. F/7" INSERT GUIDE SHOE, 6061-T6 
  ALUM.                                            </v>
          </cell>
          <cell r="AD128">
            <v>5</v>
          </cell>
          <cell r="AE128" t="str">
            <v>078477501</v>
          </cell>
          <cell r="AF128" t="str">
            <v xml:space="preserve">                                                   
 FLOAT SHOE ASSY, F/7.0 IN SERT FLOAT SHOE 7.000   
 ALU                                               </v>
          </cell>
          <cell r="AH128">
            <v>35849</v>
          </cell>
          <cell r="AI128">
            <v>35849</v>
          </cell>
          <cell r="AJ128">
            <v>5</v>
          </cell>
          <cell r="AK128" t="str">
            <v>078300603</v>
          </cell>
          <cell r="AL128" t="str">
            <v xml:space="preserve">                                                
 LANDING COLLAR W/BALL SEAT AND CATCHER ASSEMBLY
 F/9.625" INSERT LAND COLLAR W/ BALL SEAT AND   
 CATCHER 6061-T6 ALUMINUM                       </v>
          </cell>
          <cell r="AN128">
            <v>35849</v>
          </cell>
          <cell r="AO128">
            <v>35849</v>
          </cell>
          <cell r="AP128">
            <v>10</v>
          </cell>
          <cell r="AQ128" t="str">
            <v>078300600</v>
          </cell>
          <cell r="AR128" t="str">
            <v xml:space="preserve">                                                 
 LANDING COLLAR W/BALL SEAT AND CATCHER ASSEMBLY 
 F/7" INSERT LANDING COLLAR W/ BALL SEAT AND     
 CATCHER 6061-T6 ALUMINUM                        </v>
          </cell>
          <cell r="AT128">
            <v>35849</v>
          </cell>
          <cell r="AU128">
            <v>35849</v>
          </cell>
        </row>
        <row r="129">
          <cell r="B129" t="str">
            <v>LB</v>
          </cell>
          <cell r="C129">
            <v>0</v>
          </cell>
          <cell r="F129">
            <v>35846</v>
          </cell>
          <cell r="G129" t="str">
            <v>GARY</v>
          </cell>
          <cell r="H129" t="str">
            <v>LB</v>
          </cell>
          <cell r="I129">
            <v>6413</v>
          </cell>
          <cell r="J129" t="str">
            <v xml:space="preserve">SPIRIT ENERGY VERMILION 14 S/L 3522  S/T #3 </v>
          </cell>
          <cell r="K129" t="str">
            <v>PLEASE SHIP TO RECEIVE BY MARCH 5,1998</v>
          </cell>
          <cell r="L129">
            <v>2</v>
          </cell>
          <cell r="N129" t="str">
            <v xml:space="preserve">                                                   
 LANDING COLLAR, BROWN TYPE PT1, ONE PLUG METHOD,  
 3.50 IN. 9.3 LB/FT HYDRIL CS BOX X PIN, 3.915 IN. 
 OD, 2.920 IN. ID, F/1.844 PHENOLIC PDP            </v>
          </cell>
          <cell r="O129">
            <v>27410</v>
          </cell>
          <cell r="P129">
            <v>35859</v>
          </cell>
          <cell r="Q129">
            <v>35859</v>
          </cell>
          <cell r="R129">
            <v>2</v>
          </cell>
          <cell r="S129">
            <v>999031698</v>
          </cell>
          <cell r="T129" t="str">
            <v xml:space="preserve">                                                  
FLOAT COLLAR, BROWN TYPE "PT" DOUBLE VALVE, 3.500 
IN. 9.3 LB/FT HYDRIL CS BOX X PIN, 3.915 IN. OD,  
2.920 IN. ID, 4140 HT                             </v>
          </cell>
          <cell r="U129">
            <v>99903</v>
          </cell>
          <cell r="V129">
            <v>35859</v>
          </cell>
          <cell r="W129">
            <v>35859</v>
          </cell>
          <cell r="X129">
            <v>2</v>
          </cell>
          <cell r="Y129" t="str">
            <v>999030634</v>
          </cell>
          <cell r="Z129" t="str">
            <v xml:space="preserve">SET SHOE, BROWN TYPE V, 3.500 IN. 9.30 LB/FT, HYD
CS BOX 3.906 IN. OD, 2.992 IN. ID, 1020 CD       </v>
          </cell>
          <cell r="AD129">
            <v>1</v>
          </cell>
          <cell r="AE129">
            <v>29989</v>
          </cell>
          <cell r="AF129" t="str">
            <v xml:space="preserve">BUSHINGS, BROWN TYPE CROSSOVER, 3 1/2 IN. 9.3 LB/FT FOX "K'
 BOX X 3 1/2 IN. 9.3 LB/FT C.S. PIN, 
 4140 HT                      </v>
          </cell>
        </row>
        <row r="130">
          <cell r="B130" t="str">
            <v>LB</v>
          </cell>
          <cell r="C130">
            <v>0</v>
          </cell>
          <cell r="F130">
            <v>35846</v>
          </cell>
          <cell r="G130" t="str">
            <v>DON</v>
          </cell>
          <cell r="H130" t="str">
            <v>LB</v>
          </cell>
          <cell r="I130">
            <v>6413</v>
          </cell>
          <cell r="J130" t="str">
            <v>BOT   LINER DEPT</v>
          </cell>
          <cell r="K130" t="str">
            <v>PLEASE SHIP TO RECEIVE BY 02-23-98</v>
          </cell>
          <cell r="N130" t="str">
            <v xml:space="preserve">                                                 
 INSERT SEAL UNIT/9.625" 43.5-53.5#/ 8.892-8.379 
 CSG ID/8.369 TOOL OD 2.890 TOOL ID,6061-T6      
 ALUMINUM                                        </v>
          </cell>
          <cell r="P130">
            <v>35849</v>
          </cell>
          <cell r="Q130">
            <v>35849</v>
          </cell>
          <cell r="R130">
            <v>100</v>
          </cell>
          <cell r="S130" t="str">
            <v>092604845</v>
          </cell>
          <cell r="T130" t="str">
            <v xml:space="preserve"> MOLYGLASS V-RING; NOM. SIZE 4 1/4" OD 3 3/4" ID;  
 ACTUAL SIZE 4.280" OD X 3.720" ID X .240" LONG AS 
 PER DRWG. 780-949 REPLACES WX-A6048-CA BPS-F101:  </v>
          </cell>
          <cell r="V130">
            <v>35849</v>
          </cell>
          <cell r="W130">
            <v>35849</v>
          </cell>
          <cell r="X130">
            <v>300</v>
          </cell>
          <cell r="Y130" t="str">
            <v>WX7642200</v>
          </cell>
          <cell r="Z130" t="str">
            <v xml:space="preserve">                                
SHEAR SCREW, 3/8 X 3/4 IN. LONG 
                                </v>
          </cell>
          <cell r="AD130">
            <v>50</v>
          </cell>
          <cell r="AE130" t="str">
            <v>091193480</v>
          </cell>
          <cell r="AF130" t="str">
            <v xml:space="preserve">                                                   
 SPRING DOG F/ 2RH SETTING TOOL; AS PER DRWG.      
 B119348 NOTE: BAG PARTS 50 PCS. PER BAG AND LABEL 
 BAG WITH COMM. NO; P.O. NO; &amp; QTY.                </v>
          </cell>
          <cell r="AH130">
            <v>35849</v>
          </cell>
          <cell r="AI130">
            <v>35849</v>
          </cell>
          <cell r="AJ130">
            <v>100</v>
          </cell>
          <cell r="AK130" t="str">
            <v>WX1204610</v>
          </cell>
          <cell r="AL130" t="str">
            <v xml:space="preserve">SCREW,SOC HD 0.375NC X 0. 625   </v>
          </cell>
          <cell r="AN130">
            <v>35849</v>
          </cell>
          <cell r="AO130">
            <v>35849</v>
          </cell>
          <cell r="AP130">
            <v>100</v>
          </cell>
          <cell r="AQ130" t="str">
            <v>WX1169560</v>
          </cell>
          <cell r="AR130" t="str">
            <v xml:space="preserve">                                                 
 SOCKET CAP SCREW, 3/8 IN. X 1/2 IN. ASTM A574   
                                                 </v>
          </cell>
          <cell r="AT130">
            <v>35849</v>
          </cell>
          <cell r="AU130">
            <v>35849</v>
          </cell>
        </row>
        <row r="131">
          <cell r="B131" t="str">
            <v>LB</v>
          </cell>
          <cell r="C131">
            <v>0</v>
          </cell>
          <cell r="F131">
            <v>35846</v>
          </cell>
          <cell r="G131" t="str">
            <v>Ken Rudd</v>
          </cell>
          <cell r="H131" t="str">
            <v>LB</v>
          </cell>
          <cell r="I131">
            <v>6413</v>
          </cell>
          <cell r="J131" t="str">
            <v>No cert. papers on l-80 csg. was OK'd by Kerry Redmond Denbury Management Per Kenneth Rudd 2-20-98</v>
          </cell>
          <cell r="K131" t="str">
            <v>Call Kenneth Rudd When ready. Hot Shot can maybe pickup lift subs at Liner Shoes Inc. in Houston</v>
          </cell>
          <cell r="L131">
            <v>1</v>
          </cell>
          <cell r="N131" t="str">
            <v>7.00" 26# 23# Drift L-80 Payzone Packer 20.00" Long Butt Box X Box 8.00" OD</v>
          </cell>
          <cell r="O131" t="str">
            <v>301-37</v>
          </cell>
          <cell r="P131">
            <v>35848</v>
          </cell>
          <cell r="Q131">
            <v>35849</v>
          </cell>
        </row>
        <row r="132">
          <cell r="B132" t="str">
            <v>LB</v>
          </cell>
          <cell r="C132">
            <v>0</v>
          </cell>
          <cell r="F132">
            <v>35849</v>
          </cell>
          <cell r="G132" t="str">
            <v>BENNY VINCENT</v>
          </cell>
          <cell r="H132" t="str">
            <v>LB</v>
          </cell>
          <cell r="I132">
            <v>6413</v>
          </cell>
          <cell r="J132" t="str">
            <v>GRADY CRAWFORD CONSTRUCTION</v>
          </cell>
          <cell r="K132" t="str">
            <v>ATTN; TED EDWARDS</v>
          </cell>
          <cell r="L132">
            <v>16</v>
          </cell>
          <cell r="N132" t="str">
            <v>1 3/8" Fishing neck with 2 7/8" EU 8rd pin down Dwg#461364-01</v>
          </cell>
          <cell r="P132">
            <v>35849</v>
          </cell>
          <cell r="Q132">
            <v>35849</v>
          </cell>
        </row>
        <row r="133">
          <cell r="B133" t="str">
            <v>LB</v>
          </cell>
          <cell r="C133">
            <v>0</v>
          </cell>
          <cell r="F133">
            <v>35849</v>
          </cell>
          <cell r="G133" t="str">
            <v>Rishma Prasad</v>
          </cell>
          <cell r="H133" t="str">
            <v>LB</v>
          </cell>
          <cell r="I133">
            <v>6413</v>
          </cell>
          <cell r="J133" t="str">
            <v>Chevron - South Marsh Island 288 well #1 wellbore #2, OCSG 2316, 7" 32# x 9 5/8 53.5 # Q125 liner hanger hookup</v>
          </cell>
          <cell r="K133" t="str">
            <v>(attn Roy &amp; Gary: qty 1 lwp &amp; qty 1 of each of the insert  items will be allocated to this well, not all of them)</v>
          </cell>
          <cell r="L133">
            <v>10</v>
          </cell>
          <cell r="N133" t="str">
            <v xml:space="preserve">LINER WIPER PLUG, BROWN TYPE 1, 7 IN. 26-32 LB/FT
 FOR 1.813 IN. OD PUMP DOWN PLUG, 5.750 IN. OD   
STABILIZER, WITH SHEAR PINS                      </v>
          </cell>
          <cell r="O133" t="str">
            <v>269-21</v>
          </cell>
          <cell r="P133">
            <v>35853</v>
          </cell>
          <cell r="Q133">
            <v>35852</v>
          </cell>
          <cell r="R133">
            <v>5</v>
          </cell>
          <cell r="S133" t="str">
            <v>078300803</v>
          </cell>
          <cell r="T133" t="str">
            <v xml:space="preserve">FLOAT VALVE ASSY. F/7" INSERT FLOAT VALVE PHENOLIC
FLOAT VALVE ASSEMBLY PHEN OLIC F/7" INSERT        </v>
          </cell>
          <cell r="U133">
            <v>26662</v>
          </cell>
          <cell r="V133">
            <v>35853</v>
          </cell>
          <cell r="W133">
            <v>35852</v>
          </cell>
          <cell r="X133">
            <v>5</v>
          </cell>
          <cell r="Y133" t="str">
            <v>078300700</v>
          </cell>
          <cell r="Z133" t="str">
            <v xml:space="preserve">GUIDE SHOE ASSY. F/7" INSERT GUIDE SHOE, 6061-T6 
ALUM.                                            </v>
          </cell>
          <cell r="AA133">
            <v>26681</v>
          </cell>
          <cell r="AB133">
            <v>35853</v>
          </cell>
          <cell r="AC133">
            <v>35852</v>
          </cell>
        </row>
        <row r="134">
          <cell r="B134" t="str">
            <v>LB</v>
          </cell>
          <cell r="C134">
            <v>0</v>
          </cell>
          <cell r="F134">
            <v>35850</v>
          </cell>
          <cell r="G134" t="str">
            <v>BENNY VINCENT</v>
          </cell>
          <cell r="H134" t="str">
            <v>LB</v>
          </cell>
          <cell r="I134">
            <v>6413</v>
          </cell>
          <cell r="J134" t="str">
            <v>DENBURY MGMT LAKE CHICOT KERZWEG #8</v>
          </cell>
          <cell r="K134" t="str">
            <v>PLEASE HOTSHOT BY THIS EVENING</v>
          </cell>
          <cell r="L134">
            <v>1</v>
          </cell>
          <cell r="N134" t="str">
            <v xml:space="preserve">TEST PACKER - 4.500" X-HOLE DRILL PIPE WITH 8.00" O.D. RUBBER </v>
          </cell>
          <cell r="O134">
            <v>30150</v>
          </cell>
          <cell r="P134">
            <v>35850</v>
          </cell>
          <cell r="Q134">
            <v>35850</v>
          </cell>
        </row>
        <row r="135">
          <cell r="B135" t="str">
            <v>LB</v>
          </cell>
          <cell r="C135">
            <v>0</v>
          </cell>
          <cell r="F135">
            <v>35851</v>
          </cell>
          <cell r="G135" t="str">
            <v>DON</v>
          </cell>
          <cell r="H135" t="str">
            <v>LB</v>
          </cell>
          <cell r="I135">
            <v>6413</v>
          </cell>
          <cell r="J135" t="str">
            <v>WALTER OIL GAS  EUGENE ISL 29 WELL# 2 OCSG-16340</v>
          </cell>
          <cell r="K135" t="str">
            <v xml:space="preserve"> MOTOR FRT  </v>
          </cell>
          <cell r="L135">
            <v>1</v>
          </cell>
          <cell r="N135" t="str">
            <v xml:space="preserve"> BUSHING, BROWN TYPE CROSSOVER, 5.500 IN.          
 17.00-26.80 LB/FT VAM BOX X 5.500 IN. 26.00 LB/FT 
 VAM FJL PIN, 6.060 IN. TOOL OD, 4.??? IN. TOOL ID,  P-110</v>
          </cell>
          <cell r="O135">
            <v>29989</v>
          </cell>
          <cell r="P135">
            <v>35869</v>
          </cell>
          <cell r="Q135">
            <v>35872</v>
          </cell>
          <cell r="R135">
            <v>1</v>
          </cell>
          <cell r="S135" t="str">
            <v>26655</v>
          </cell>
          <cell r="T135" t="str">
            <v xml:space="preserve">                                                    
 LANDING COLLAR, PT2, 5.500 IN. 26.00 LB/FT VAM FJL 
  BOX X PIN, 5.579 IN. TOOL OD, 4.??? IN. TOOL ID,  
 1110 KSI MYS                                        </v>
          </cell>
          <cell r="U135">
            <v>26655</v>
          </cell>
          <cell r="V135">
            <v>35869</v>
          </cell>
          <cell r="W135">
            <v>35872</v>
          </cell>
          <cell r="X135">
            <v>1</v>
          </cell>
          <cell r="Y135" t="str">
            <v>999031035</v>
          </cell>
          <cell r="Z135" t="str">
            <v xml:space="preserve">                                                  
 SET SHOE, TYPE V, 5-1/2 IN. 26 LB/FT VAM FJL BOX,
 5.539 IN. OD, 4.548 IN. ID, 4140 HT              </v>
          </cell>
          <cell r="AA135">
            <v>99903</v>
          </cell>
          <cell r="AB135">
            <v>35869</v>
          </cell>
          <cell r="AC135">
            <v>35872</v>
          </cell>
        </row>
        <row r="136">
          <cell r="B136" t="str">
            <v>LB</v>
          </cell>
          <cell r="C136">
            <v>0</v>
          </cell>
          <cell r="F136">
            <v>35851</v>
          </cell>
          <cell r="G136" t="str">
            <v>GARY</v>
          </cell>
          <cell r="H136" t="str">
            <v>LB</v>
          </cell>
          <cell r="I136">
            <v>6413</v>
          </cell>
          <cell r="J136" t="str">
            <v>SPIRIT ENERGY NORMAN A-8 S/T</v>
          </cell>
          <cell r="K136" t="str">
            <v>MOTOR FRIEGHT TO RECEVE BY 3-6-98</v>
          </cell>
          <cell r="L136">
            <v>1</v>
          </cell>
          <cell r="N136" t="str">
            <v xml:space="preserve">BUSHING, BROWN TYPE CROSSOVER, 5.000 IN. 15-18#
VAM BOX X 5.000 18.0O LB/FT 'STL' PIN, 5.56 IN.
OD, 4.206 ID, 110KSI                           </v>
          </cell>
          <cell r="O136">
            <v>29989</v>
          </cell>
          <cell r="P136">
            <v>35860</v>
          </cell>
          <cell r="Q136">
            <v>35861</v>
          </cell>
          <cell r="R136">
            <v>1</v>
          </cell>
          <cell r="S136" t="str">
            <v>999031184</v>
          </cell>
          <cell r="T136" t="str">
            <v xml:space="preserve">                                                 
SET SHOE,BROWN TYPE "V", 5 IN. 18 LB/FT STL BOX, 
5.017 IN. OD, 4.250 IN. 110 KSI                  </v>
          </cell>
          <cell r="U136">
            <v>99903</v>
          </cell>
          <cell r="V136">
            <v>35860</v>
          </cell>
          <cell r="W136">
            <v>35861</v>
          </cell>
        </row>
        <row r="137">
          <cell r="B137" t="str">
            <v>LB</v>
          </cell>
          <cell r="C137">
            <v>0</v>
          </cell>
          <cell r="F137">
            <v>35851</v>
          </cell>
          <cell r="G137" t="str">
            <v>GARY</v>
          </cell>
          <cell r="H137" t="str">
            <v>LB</v>
          </cell>
          <cell r="I137">
            <v>6413</v>
          </cell>
          <cell r="J137" t="str">
            <v>SPIRIT ENERGY NORMAN A-8 S/T</v>
          </cell>
          <cell r="K137" t="str">
            <v>MOTOR FRIEGHT TO RECEVE BY 3-12-98</v>
          </cell>
          <cell r="L137">
            <v>1</v>
          </cell>
          <cell r="N137" t="str">
            <v xml:space="preserve">                                                 
POLISHED BORE RECEPTACLE, BROWN TYPE, 5.000 IN.  
VAM PIN X PIN , 5.250 IN. TOOL OD, 4.000 IN. TOOL
ID, 20 FT, 4140 HT                               </v>
          </cell>
          <cell r="O137">
            <v>29701</v>
          </cell>
          <cell r="P137">
            <v>35866</v>
          </cell>
          <cell r="Q137">
            <v>35866</v>
          </cell>
        </row>
        <row r="138">
          <cell r="B138" t="str">
            <v>LB</v>
          </cell>
          <cell r="C138">
            <v>0</v>
          </cell>
          <cell r="F138">
            <v>35851</v>
          </cell>
          <cell r="G138" t="str">
            <v>GARY</v>
          </cell>
          <cell r="H138" t="str">
            <v>LB</v>
          </cell>
          <cell r="I138">
            <v>6413</v>
          </cell>
          <cell r="J138" t="str">
            <v>SPIRIT ENERGY NORMAN A-8 S/T</v>
          </cell>
          <cell r="K138" t="str">
            <v>MOTOR FRIEGHT TO RECEVE BY 3-13-99</v>
          </cell>
          <cell r="L138">
            <v>1</v>
          </cell>
          <cell r="N138" t="str">
            <v xml:space="preserve">SEAL ASSEMBLY, TIEBACK, W/3 SETS OF .250 CS MG
SEALS, 5.00 IN. 18.00 LB/FT VAM BOX, 5.250 IN.
SEAL OD, 5.750 IN. OD, 4.250 IN ID, 10 FT.    
EXT.,W/HALF MULESHOE GUIDE, 110 KSI MYS       </v>
          </cell>
          <cell r="O138">
            <v>27220</v>
          </cell>
          <cell r="P138">
            <v>35867</v>
          </cell>
          <cell r="Q138">
            <v>35868</v>
          </cell>
        </row>
        <row r="139">
          <cell r="B139" t="str">
            <v>LB</v>
          </cell>
          <cell r="C139">
            <v>0</v>
          </cell>
          <cell r="F139">
            <v>35851</v>
          </cell>
          <cell r="G139" t="str">
            <v>. MELVILLE</v>
          </cell>
          <cell r="H139" t="str">
            <v>lb</v>
          </cell>
          <cell r="I139">
            <v>6413</v>
          </cell>
          <cell r="J139" t="str">
            <v>TEXAS MERIDIAN EXPLORATION S/L 15710 #1 CAMERON PARISH</v>
          </cell>
          <cell r="K139" t="str">
            <v>HOT RUSH ATTENTION KEN  HUDDLESTON</v>
          </cell>
          <cell r="L139">
            <v>1</v>
          </cell>
          <cell r="N139" t="str">
            <v xml:space="preserve">BODY, HYDRAULIC FLEX-LOCK LINER HANGER, 7.625 IN.
39.00 LB/FT VAM PIN X PIN X 9.625 IN, 15 FT LG,  
TOOL OD 7.625 X 6.625 ID, P110                   </v>
          </cell>
          <cell r="O139">
            <v>29253</v>
          </cell>
          <cell r="P139">
            <v>35854</v>
          </cell>
          <cell r="Q139">
            <v>35854</v>
          </cell>
          <cell r="R139">
            <v>1</v>
          </cell>
          <cell r="S139" t="str">
            <v>292506308</v>
          </cell>
          <cell r="T139" t="str">
            <v xml:space="preserve"> LINER HANGER, BROWN TYPE HYDRAULIC FLEX- LOCK,   
 7.625 IN. X 9.625 IN. 53.50 LB/FT, 8.359 IN. OD, 
 7.625 IN. ID, 4140 HT                            </v>
          </cell>
          <cell r="U139">
            <v>29250</v>
          </cell>
          <cell r="V139">
            <v>35854</v>
          </cell>
          <cell r="W139">
            <v>35854</v>
          </cell>
        </row>
        <row r="140">
          <cell r="B140" t="str">
            <v>LB</v>
          </cell>
          <cell r="C140">
            <v>0</v>
          </cell>
          <cell r="F140">
            <v>35851</v>
          </cell>
          <cell r="G140" t="str">
            <v>Gary Hoffpauir</v>
          </cell>
          <cell r="H140" t="str">
            <v>LB</v>
          </cell>
          <cell r="I140">
            <v>6413</v>
          </cell>
          <cell r="J140" t="str">
            <v>MOBIL HIGH ISLAND 573  F-23</v>
          </cell>
          <cell r="K140" t="str">
            <v>PLEASE SHIP TO RECEVE BY 3-5-98</v>
          </cell>
          <cell r="L140" t="str">
            <v>1`</v>
          </cell>
          <cell r="N140" t="str">
            <v xml:space="preserve">RS' PROFILE BUSHING, BROWN TYPE, 7.625 IN.     
26.40-47.10 LB/FT VAM PIN X SPCL. CL. BOX, 8.250
IN. TOOL OD, 6.875 IN. TOOL ID, 110 KSI MYS     </v>
          </cell>
          <cell r="O140">
            <v>29401</v>
          </cell>
          <cell r="P140">
            <v>35859</v>
          </cell>
          <cell r="Q140">
            <v>35859</v>
          </cell>
          <cell r="R140">
            <v>1</v>
          </cell>
          <cell r="S140" t="str">
            <v>29992</v>
          </cell>
          <cell r="T140" t="str">
            <v xml:space="preserve">NIPPLE, BROWN TYPE, 7.625 IN. 29.7 LB/FT VAM PIN X 
 PIN, 7.625 IN. OD, 6.875 IN. ID, 6 FT. LONG,     
P-110                                              </v>
          </cell>
          <cell r="U140">
            <v>29992</v>
          </cell>
          <cell r="V140">
            <v>35859</v>
          </cell>
          <cell r="W140">
            <v>35859</v>
          </cell>
          <cell r="X140">
            <v>1</v>
          </cell>
          <cell r="Y140" t="str">
            <v>299900611</v>
          </cell>
          <cell r="Z140" t="str">
            <v xml:space="preserve">                                               
 COLLAR, BROWN TYPE, 7.625 VAM BOX X BOX, 8.500
 IN.TOOL OD, 6.969 IN. TOOL ID, 4140 HT        </v>
          </cell>
          <cell r="AA140">
            <v>29990</v>
          </cell>
          <cell r="AB140">
            <v>35859</v>
          </cell>
          <cell r="AC140">
            <v>35859</v>
          </cell>
          <cell r="AD140">
            <v>1</v>
          </cell>
          <cell r="AE140" t="str">
            <v>292030691</v>
          </cell>
          <cell r="AF140" t="str">
            <v xml:space="preserve">LINER HANGER, TYPE HYDRAULIC SET HMC, 7.625 IN.   
29.7 LB/FT X 9-5/8 IN. 53.50 LB/FT, VAM PIN X PIN 
8.312 IN. OD, 6.780 IN. TOOL ID, 1,444 PSI SETTING
PRESSURE, 140 KSI MYS CYLINDER, 125 KSI MYS BODY, 
MUST DRIFT 6.750 (GULF COAST STANDARD)            </v>
          </cell>
          <cell r="AG140">
            <v>29203</v>
          </cell>
          <cell r="AH140">
            <v>35859</v>
          </cell>
          <cell r="AI140">
            <v>35859</v>
          </cell>
          <cell r="AJ140">
            <v>1</v>
          </cell>
          <cell r="AK140" t="str">
            <v>29989</v>
          </cell>
          <cell r="AL140" t="str">
            <v xml:space="preserve">                                                  
 BUSHING, BROWN TYPE CROSSOVER, 7-5/8 IN. 29.7    
 LB/FT VAM BOX X 7.625" 29.7#  VAM FJL  PIN, 7.653 IN. OD, 6.875 IN. ID, 
 4140 HT                                          </v>
          </cell>
          <cell r="AM140">
            <v>29989</v>
          </cell>
          <cell r="AN140">
            <v>35859</v>
          </cell>
          <cell r="AO140">
            <v>35859</v>
          </cell>
        </row>
        <row r="141">
          <cell r="B141" t="str">
            <v>LB</v>
          </cell>
          <cell r="C141">
            <v>0</v>
          </cell>
          <cell r="F141">
            <v>35852</v>
          </cell>
          <cell r="G141" t="str">
            <v>Gary Hoffpauir</v>
          </cell>
          <cell r="H141" t="str">
            <v>LB</v>
          </cell>
          <cell r="I141">
            <v>6413</v>
          </cell>
          <cell r="J141" t="str">
            <v>Phillips Petroleum  SUNRISE FIELD DUPLANTIS #1</v>
          </cell>
          <cell r="K141" t="str">
            <v>PLEASE SHIP SOON AS POSSIBLE, JOB UP IN 3-4 DAYS</v>
          </cell>
          <cell r="L141">
            <v>1</v>
          </cell>
          <cell r="N141" t="str">
            <v xml:space="preserve">"ZXP' LINER PACKER W/HOLD DOWN SLIPS, W/RH        
PROFILE, 5.500 IN 17.0 LB/FT VAM BOX DOWN X 7.625 
IN 39.00 LB/FT W/10 FT TYPE PBR EXT, 6.375 EXT OD,
 5.750 EXT ID, 6.410 TOOL OD, 4.800 TOOL ID,      
40,000 LBS SET, 125 KSI MYS                       </v>
          </cell>
          <cell r="O141">
            <v>29629</v>
          </cell>
          <cell r="P141">
            <v>35857</v>
          </cell>
          <cell r="Q141">
            <v>35857</v>
          </cell>
          <cell r="R141">
            <v>1</v>
          </cell>
          <cell r="S141" t="str">
            <v>292100612</v>
          </cell>
          <cell r="T141" t="str">
            <v xml:space="preserve">LINER HANGER, TYPE CMC, 5.500 IN. VAM PIN X PIN,   
7.625 IN. 29.7-33.7#, 6.500 IN. TOOL OD, 4.800 IN. 
 TOOL ID, 4.767" DRIFT ID, W/RH SET JAY, (GULF     
COAST STANDARD) 125 KSI MYS                        </v>
          </cell>
          <cell r="U141">
            <v>29210</v>
          </cell>
          <cell r="V141">
            <v>35857</v>
          </cell>
          <cell r="W141">
            <v>35857</v>
          </cell>
          <cell r="X141">
            <v>1</v>
          </cell>
          <cell r="Y141" t="str">
            <v>299891901</v>
          </cell>
          <cell r="Z141" t="str">
            <v xml:space="preserve">BUSHING, BROWN TYPE CROSSOVER, 5.500 IN.           
17.00-26.00 LB/FT VAM BOX X 5.500 IN. 23.00 LB/FT  
STL PIN, 6.070 IN. TOOL OD, 4.600 IN. TOOL ID, 110 
 KSI MYS.                                          </v>
          </cell>
          <cell r="AA141">
            <v>29989</v>
          </cell>
          <cell r="AB141">
            <v>35857</v>
          </cell>
          <cell r="AC141">
            <v>35857</v>
          </cell>
          <cell r="AD141">
            <v>1</v>
          </cell>
          <cell r="AE141" t="str">
            <v>274100503</v>
          </cell>
          <cell r="AF141" t="str">
            <v xml:space="preserve">                                                 
LANDING COLLAR, TYPE 1 "PT"STYLE, 5.500 IN. 23.00
LB/FT STL BOX X PIN, 5.556 IN. OD, 4.600 IN. ID, 
110 KSI MYS                                      </v>
          </cell>
          <cell r="AG141">
            <v>27410</v>
          </cell>
          <cell r="AH141">
            <v>35857</v>
          </cell>
          <cell r="AI141">
            <v>35857</v>
          </cell>
          <cell r="AJ141">
            <v>1</v>
          </cell>
          <cell r="AK141" t="str">
            <v>100703171</v>
          </cell>
          <cell r="AL141" t="str">
            <v xml:space="preserve">V SET SHOE, 5.500 IN. 23.00 LB/FT STL BOX, 5.530 
IN OD, 4.595 IN ID, 110 KSI MYS                  </v>
          </cell>
          <cell r="AM141">
            <v>10070</v>
          </cell>
          <cell r="AN141">
            <v>35857</v>
          </cell>
          <cell r="AO141">
            <v>35857</v>
          </cell>
        </row>
        <row r="142">
          <cell r="B142" t="str">
            <v>LB</v>
          </cell>
          <cell r="C142">
            <v>0</v>
          </cell>
          <cell r="F142">
            <v>35852</v>
          </cell>
          <cell r="G142" t="str">
            <v>Gary Hoffpauir</v>
          </cell>
          <cell r="H142" t="str">
            <v>LB</v>
          </cell>
          <cell r="I142">
            <v>6413</v>
          </cell>
          <cell r="J142" t="str">
            <v>MOBIL</v>
          </cell>
          <cell r="K142" t="str">
            <v>MOTOR FREIGHT BY 3-10-98</v>
          </cell>
          <cell r="L142">
            <v>1</v>
          </cell>
          <cell r="N142" t="str">
            <v xml:space="preserve">"ZXP" LINER PACKER WITH HOLD DOWN SLIPS W/RH     
PROFILE, 5.500 IN 17.00 LB/FT VAM BOX DOWN X 7.62
 IN 29.7-33.70 LB/FT, W/10 FT TYPE PBR EXT, 6.375
EXT OD, 5.750 EXT ID, 6.550 TOOL OD, 4.800 TOOL  </v>
          </cell>
          <cell r="O142">
            <v>29629</v>
          </cell>
          <cell r="P142">
            <v>35864</v>
          </cell>
          <cell r="Q142">
            <v>35864</v>
          </cell>
          <cell r="R142">
            <v>1</v>
          </cell>
          <cell r="S142" t="str">
            <v>292030688</v>
          </cell>
          <cell r="T142" t="str">
            <v xml:space="preserve">                                                  
LINER HANGER, HMC, 5.50 IN. 15.5 LB/FT X 7.625 IN.
29.7-33.7 LB/FT, VAM PIN X PIN, 6.500 IN. OD,     
4.855 IN. ID, 1030-1390 PSI SETTING PRESSURE, 140 </v>
          </cell>
          <cell r="U142">
            <v>29203</v>
          </cell>
          <cell r="V142">
            <v>35864</v>
          </cell>
          <cell r="W142">
            <v>35864</v>
          </cell>
          <cell r="X142">
            <v>1</v>
          </cell>
          <cell r="Y142" t="str">
            <v>299892013</v>
          </cell>
          <cell r="Z142" t="str">
            <v xml:space="preserve">BUSHING, BROWN TYPE CROSSOVER, 5.500 IN 17.00   
LB/FT &amp; HVR 5.50 IN. VAM BOX X 5.500 IN. 20.0   
LB/FT STL PIN, 6.060 IN. TOOL OD, 4.698 IN. TOOL
ID, 14.000 IN. LONG, 110 KSI MYS MYS.           </v>
          </cell>
          <cell r="AA142">
            <v>29989</v>
          </cell>
          <cell r="AB142">
            <v>35864</v>
          </cell>
          <cell r="AC142">
            <v>35864</v>
          </cell>
        </row>
        <row r="143">
          <cell r="B143" t="str">
            <v>LB</v>
          </cell>
          <cell r="C143">
            <v>0</v>
          </cell>
          <cell r="F143">
            <v>35852</v>
          </cell>
          <cell r="G143" t="str">
            <v>H. MELVILLE</v>
          </cell>
          <cell r="H143" t="str">
            <v>LB</v>
          </cell>
          <cell r="I143">
            <v>6413</v>
          </cell>
          <cell r="J143" t="str">
            <v>Chevron - South Marsh Island 288 well #1 wellbore #2, OCSG 2316, 7" 32#  TIEBACK</v>
          </cell>
          <cell r="K143" t="str">
            <v>MOTOR FEIGHT BY 3/10/98</v>
          </cell>
          <cell r="L143">
            <v>1</v>
          </cell>
          <cell r="N143" t="str">
            <v xml:space="preserve">SEAL ASSEMBLY, BROWN TYPE PBR WITH 3 SETS OF      
MOLYGLASS SEALS, WITH .188 IN. CS. SEALS, 7 IN.   
32.0 LB/FT STL BOX, 7.375 IN. SEAL OD, 8.250 IN.  
TOOL OD, 6.094 IN. TOOL ID, 10FT. EXT., WITH 2 FT.
LONG ROUND NOSE GUIDE, 110KSI MYS                 </v>
          </cell>
          <cell r="O143">
            <v>29750</v>
          </cell>
          <cell r="P143">
            <v>35864</v>
          </cell>
          <cell r="Q143">
            <v>35864</v>
          </cell>
        </row>
        <row r="144">
          <cell r="B144" t="str">
            <v>LB</v>
          </cell>
          <cell r="C144">
            <v>0</v>
          </cell>
          <cell r="F144">
            <v>35853</v>
          </cell>
          <cell r="G144" t="str">
            <v>H. MELVILLE</v>
          </cell>
          <cell r="H144" t="str">
            <v>LB</v>
          </cell>
          <cell r="I144">
            <v>6413</v>
          </cell>
          <cell r="J144" t="str">
            <v>MURPHY EXPLORATION D.W. GUIDRY #1 KAPLAN</v>
          </cell>
          <cell r="K144" t="str">
            <v>PRIORTY BUS TONIGHT TO RECIEVE 2/28/98</v>
          </cell>
          <cell r="L144">
            <v>1</v>
          </cell>
          <cell r="N144" t="str">
            <v xml:space="preserve">                           
 RING,SEAL RTNR SPS 05.470 </v>
          </cell>
          <cell r="O144">
            <v>27603</v>
          </cell>
          <cell r="P144">
            <v>35854</v>
          </cell>
          <cell r="Q144">
            <v>35854</v>
          </cell>
          <cell r="R144">
            <v>1</v>
          </cell>
          <cell r="S144" t="str">
            <v>093014701</v>
          </cell>
          <cell r="T144" t="str">
            <v xml:space="preserve">                                                 
1 FT CEMENTING PACKOFF 4. 000 W/2.87 SACM8 4140H </v>
          </cell>
          <cell r="U144">
            <v>27603</v>
          </cell>
          <cell r="V144">
            <v>35854</v>
          </cell>
          <cell r="W144">
            <v>35854</v>
          </cell>
        </row>
        <row r="145">
          <cell r="B145" t="str">
            <v>LB</v>
          </cell>
          <cell r="C145">
            <v>0</v>
          </cell>
          <cell r="F145">
            <v>35853</v>
          </cell>
          <cell r="G145" t="str">
            <v>Oliver Rudesill</v>
          </cell>
          <cell r="H145" t="str">
            <v>LB</v>
          </cell>
          <cell r="I145">
            <v>6413</v>
          </cell>
          <cell r="J145" t="str">
            <v>Spirit Verm 14, S/L 3522, S/T #3, will ship 3/10/98 per D Wright</v>
          </cell>
          <cell r="L145">
            <v>1</v>
          </cell>
          <cell r="N145" t="str">
            <v xml:space="preserve">488-07 BTM SUB 76-40 4.750 8 STUB ACME BOX
BMS-A103,A104                             </v>
          </cell>
          <cell r="O145" t="str">
            <v>488-07</v>
          </cell>
          <cell r="P145">
            <v>35862</v>
          </cell>
          <cell r="Q145">
            <v>35861</v>
          </cell>
          <cell r="R145">
            <v>1</v>
          </cell>
          <cell r="S145" t="str">
            <v>0243230-XX</v>
          </cell>
          <cell r="T145" t="str">
            <v xml:space="preserve"> 80-40 BOTTOM SUB 13 CR MATERIAL WITH 3 1/2 9.2# FOX K PIN DOWN; JUST LIKE 02432305B EXCEPT WITH 3 1/2 9.2# FOX K PIN DOWN</v>
          </cell>
          <cell r="U145">
            <v>41308</v>
          </cell>
          <cell r="V145">
            <v>35862</v>
          </cell>
          <cell r="W145">
            <v>35861</v>
          </cell>
          <cell r="X145">
            <v>1</v>
          </cell>
          <cell r="Y145" t="str">
            <v>450-03-XXXX</v>
          </cell>
          <cell r="Z145" t="str">
            <v>SIZE 80-40 G-22S LTSA WITH 3 1/2 9.2# FOX K WITH TWO 90 HARD BONDED SEALS ON TOP, THEN SPACER TUBE, THEN FOUR 90 HARD BONDED SEALS ON BOTTOM X 1/2 MULESHOE; 13 CR MATERIALS; LENGTH FROM LOCATING SHOULDER TO BOTTOM OF 1/2 MULSHOE IS 13'.</v>
          </cell>
          <cell r="AA145">
            <v>45003</v>
          </cell>
          <cell r="AB145">
            <v>35862</v>
          </cell>
          <cell r="AC145">
            <v>35861</v>
          </cell>
        </row>
        <row r="146">
          <cell r="B146" t="str">
            <v>LB</v>
          </cell>
          <cell r="C146">
            <v>0</v>
          </cell>
          <cell r="F146">
            <v>35856</v>
          </cell>
          <cell r="G146" t="str">
            <v>H. MELVILLE</v>
          </cell>
          <cell r="H146" t="str">
            <v>LB</v>
          </cell>
          <cell r="I146">
            <v>6413</v>
          </cell>
          <cell r="J146" t="str">
            <v>Amoco Production Co. State Lease 42 West Hackberry #225  Need By 3/16/98</v>
          </cell>
          <cell r="L146">
            <v>1</v>
          </cell>
          <cell r="N146" t="str">
            <v xml:space="preserve"> 'S' LINER SETTING SLEEVE                           
 BODY F/S LSS, 4.50 IN. 16.9-18.80 HYD SLX BOX, 10 FT   
 4.625 ID EXT., TOOL OD 5.500 X 3.864 ID, USE 5.125 
 OD FLOAT NUT, 140 KSI MYS                          </v>
          </cell>
          <cell r="O146">
            <v>29507</v>
          </cell>
          <cell r="P146">
            <v>35870</v>
          </cell>
          <cell r="Q146">
            <v>35870</v>
          </cell>
          <cell r="R146">
            <v>1</v>
          </cell>
          <cell r="S146" t="str">
            <v>29203</v>
          </cell>
          <cell r="T146" t="str">
            <v xml:space="preserve">LINER HANGER, TYPE HYDRAULIC SET HMC, 4.500 IN. 18.80 LB/FT X 7.625 IN. 47.10 LB/FT, HYD SLX  
PIN X PIN, 6.000 IN. OD, 3.64 IN. ID, 140 KSI CYL., 125 KSI BODY, AFLAS SEALS WITH PEEK BACKUP, 5.60 CYL OD. </v>
          </cell>
          <cell r="U146">
            <v>29203</v>
          </cell>
          <cell r="V146">
            <v>35870</v>
          </cell>
          <cell r="W146">
            <v>35870</v>
          </cell>
          <cell r="X146">
            <v>1</v>
          </cell>
          <cell r="Y146" t="str">
            <v>26684</v>
          </cell>
          <cell r="Z146" t="str">
            <v>SLIMHOLE LANDING COLLAR SYSTEM, W/CERAMIC, TYPE I W/O PLUG LANDING INDICATOR, 4.500 IN. 18.80 LB/FT HYD SLX BOX X PIN, 4.5?? IN. OD, 1.640 IN. ID, 125 KSI MYS  WITH 2 VITON PUMP DOWN PLUGS COMM. 270200061</v>
          </cell>
          <cell r="AA146">
            <v>26684</v>
          </cell>
          <cell r="AB146">
            <v>35870</v>
          </cell>
          <cell r="AC146">
            <v>35870</v>
          </cell>
          <cell r="AD146">
            <v>1</v>
          </cell>
          <cell r="AE146" t="str">
            <v>266730112</v>
          </cell>
          <cell r="AF146" t="str">
            <v xml:space="preserve"> LANDING COLLAR, PT2, ONE PLUG METHOD, W/BAFFLE,  4.500 IN. 18.8 LB/FT SLX BOX X PIN, 4.615 IN. TOOL  OD, 3.560 IN TOOL ID, 2500 PSI SHEAR, F/ 1.812 OD  PDP, 125 KSI MYS                              </v>
          </cell>
          <cell r="AG146">
            <v>26673</v>
          </cell>
          <cell r="AH146">
            <v>35870</v>
          </cell>
          <cell r="AI146">
            <v>35869</v>
          </cell>
        </row>
        <row r="147">
          <cell r="B147" t="str">
            <v>LB</v>
          </cell>
          <cell r="C147">
            <v>0</v>
          </cell>
        </row>
        <row r="148">
          <cell r="B148" t="str">
            <v>LB</v>
          </cell>
          <cell r="C148">
            <v>0</v>
          </cell>
          <cell r="Z148" t="str">
            <v>W/ PLUG LANDING INDICATOR, 4.500 IN. 15.10 LB/FT</v>
          </cell>
        </row>
        <row r="149">
          <cell r="B149" t="str">
            <v>LB</v>
          </cell>
          <cell r="C149">
            <v>0</v>
          </cell>
          <cell r="Z149" t="str">
            <v>NEW VAM BOX X PIN, 5.009 IN. OD, 1.640 IN. ID,</v>
          </cell>
        </row>
        <row r="150">
          <cell r="B150" t="str">
            <v>LB</v>
          </cell>
          <cell r="C150">
            <v>0</v>
          </cell>
          <cell r="Z150" t="str">
            <v>1,500 PSI INDICATOR SHEAR, SHEAR SCREW, 1.250 ID</v>
          </cell>
        </row>
        <row r="151">
          <cell r="B151" t="str">
            <v>LB</v>
          </cell>
          <cell r="C151">
            <v>0</v>
          </cell>
          <cell r="Z151" t="str">
            <v>THRU BALL SEAT, 3,500 PSI BALL SEAT SHEAR,</v>
          </cell>
        </row>
        <row r="152">
          <cell r="B152" t="str">
            <v>LB</v>
          </cell>
          <cell r="C152">
            <v>0</v>
          </cell>
          <cell r="Z152" t="str">
            <v>COMPLETE W/ TWO 1.812 PUMP DOWN PLUG &amp; LATCH AND</v>
          </cell>
        </row>
        <row r="153">
          <cell r="B153" t="str">
            <v>LB</v>
          </cell>
          <cell r="C153">
            <v>0</v>
          </cell>
          <cell r="Z153" t="str">
            <v>1.500 OD BALL, 125 KSI MYS</v>
          </cell>
        </row>
        <row r="154">
          <cell r="B154" t="str">
            <v>LB</v>
          </cell>
          <cell r="C154">
            <v>0</v>
          </cell>
        </row>
        <row r="155">
          <cell r="B155" t="str">
            <v>LB</v>
          </cell>
          <cell r="C155">
            <v>0</v>
          </cell>
        </row>
        <row r="156">
          <cell r="B156" t="str">
            <v>LB</v>
          </cell>
          <cell r="C156">
            <v>0</v>
          </cell>
        </row>
        <row r="157">
          <cell r="B157" t="str">
            <v>LB</v>
          </cell>
          <cell r="C157">
            <v>0</v>
          </cell>
        </row>
        <row r="158">
          <cell r="B158" t="str">
            <v>LB</v>
          </cell>
          <cell r="C158">
            <v>0</v>
          </cell>
        </row>
        <row r="159">
          <cell r="B159" t="str">
            <v>LB</v>
          </cell>
          <cell r="C159">
            <v>0</v>
          </cell>
        </row>
        <row r="160">
          <cell r="B160" t="str">
            <v>LB</v>
          </cell>
          <cell r="C160">
            <v>0</v>
          </cell>
        </row>
        <row r="161">
          <cell r="B161" t="str">
            <v>LB</v>
          </cell>
          <cell r="C161">
            <v>0</v>
          </cell>
        </row>
        <row r="162">
          <cell r="B162" t="str">
            <v>LB</v>
          </cell>
          <cell r="C162">
            <v>0</v>
          </cell>
        </row>
        <row r="163">
          <cell r="B163" t="str">
            <v>LB</v>
          </cell>
          <cell r="C163">
            <v>0</v>
          </cell>
        </row>
        <row r="164">
          <cell r="B164" t="str">
            <v>LB</v>
          </cell>
          <cell r="C164">
            <v>0</v>
          </cell>
        </row>
        <row r="165">
          <cell r="B165" t="str">
            <v>LB</v>
          </cell>
          <cell r="C165">
            <v>0</v>
          </cell>
        </row>
        <row r="166">
          <cell r="B166" t="str">
            <v>LB</v>
          </cell>
          <cell r="C166">
            <v>0</v>
          </cell>
        </row>
        <row r="167">
          <cell r="B167" t="str">
            <v>LB</v>
          </cell>
          <cell r="C167">
            <v>0</v>
          </cell>
        </row>
        <row r="168">
          <cell r="B168" t="str">
            <v>LB</v>
          </cell>
          <cell r="C168">
            <v>0</v>
          </cell>
        </row>
        <row r="169">
          <cell r="B169" t="str">
            <v>LB</v>
          </cell>
          <cell r="C169">
            <v>0</v>
          </cell>
        </row>
        <row r="170">
          <cell r="B170" t="str">
            <v>LB</v>
          </cell>
          <cell r="C170">
            <v>0</v>
          </cell>
        </row>
        <row r="171">
          <cell r="B171" t="str">
            <v>LB</v>
          </cell>
          <cell r="C171">
            <v>0</v>
          </cell>
        </row>
        <row r="172">
          <cell r="B172" t="str">
            <v>LB</v>
          </cell>
          <cell r="C172">
            <v>0</v>
          </cell>
        </row>
        <row r="173">
          <cell r="B173" t="str">
            <v>LB</v>
          </cell>
          <cell r="C173">
            <v>0</v>
          </cell>
        </row>
        <row r="174">
          <cell r="B174" t="str">
            <v>LB</v>
          </cell>
          <cell r="C174">
            <v>0</v>
          </cell>
        </row>
        <row r="175">
          <cell r="B175" t="str">
            <v>LB</v>
          </cell>
          <cell r="C175">
            <v>0</v>
          </cell>
        </row>
        <row r="176">
          <cell r="B176" t="str">
            <v>LB</v>
          </cell>
          <cell r="C176">
            <v>0</v>
          </cell>
        </row>
        <row r="177">
          <cell r="B177" t="str">
            <v>LB</v>
          </cell>
          <cell r="C177">
            <v>0</v>
          </cell>
        </row>
        <row r="178">
          <cell r="B178" t="str">
            <v>LB</v>
          </cell>
          <cell r="C178">
            <v>0</v>
          </cell>
        </row>
        <row r="179">
          <cell r="B179" t="str">
            <v>LB</v>
          </cell>
          <cell r="C179">
            <v>0</v>
          </cell>
        </row>
        <row r="180">
          <cell r="B180" t="str">
            <v>LB</v>
          </cell>
          <cell r="C180">
            <v>0</v>
          </cell>
        </row>
        <row r="181">
          <cell r="B181" t="str">
            <v>LB</v>
          </cell>
          <cell r="C181">
            <v>0</v>
          </cell>
        </row>
        <row r="182">
          <cell r="B182" t="str">
            <v>LB</v>
          </cell>
          <cell r="C182">
            <v>0</v>
          </cell>
        </row>
        <row r="183">
          <cell r="B183" t="str">
            <v>LB</v>
          </cell>
          <cell r="C183">
            <v>0</v>
          </cell>
        </row>
        <row r="184">
          <cell r="B184" t="str">
            <v>LB</v>
          </cell>
          <cell r="C184">
            <v>0</v>
          </cell>
        </row>
        <row r="185">
          <cell r="B185" t="str">
            <v>LB</v>
          </cell>
          <cell r="C185">
            <v>0</v>
          </cell>
        </row>
        <row r="186">
          <cell r="B186" t="str">
            <v>LB</v>
          </cell>
          <cell r="C186">
            <v>0</v>
          </cell>
        </row>
        <row r="187">
          <cell r="B187" t="str">
            <v>LB</v>
          </cell>
          <cell r="C187">
            <v>0</v>
          </cell>
        </row>
        <row r="188">
          <cell r="B188" t="str">
            <v>LB</v>
          </cell>
          <cell r="C188">
            <v>0</v>
          </cell>
        </row>
        <row r="189">
          <cell r="B189" t="str">
            <v>LB</v>
          </cell>
          <cell r="C189">
            <v>0</v>
          </cell>
        </row>
        <row r="190">
          <cell r="B190" t="str">
            <v>LB</v>
          </cell>
          <cell r="C190">
            <v>0</v>
          </cell>
        </row>
        <row r="191">
          <cell r="B191" t="str">
            <v>LB</v>
          </cell>
          <cell r="C191">
            <v>0</v>
          </cell>
        </row>
        <row r="192">
          <cell r="B192" t="str">
            <v>LB</v>
          </cell>
          <cell r="C192">
            <v>0</v>
          </cell>
        </row>
        <row r="193">
          <cell r="B193" t="str">
            <v>LB</v>
          </cell>
          <cell r="C193">
            <v>0</v>
          </cell>
        </row>
        <row r="194">
          <cell r="B194" t="str">
            <v>LB</v>
          </cell>
          <cell r="C194">
            <v>0</v>
          </cell>
        </row>
        <row r="195">
          <cell r="B195" t="str">
            <v>LB</v>
          </cell>
          <cell r="C195">
            <v>0</v>
          </cell>
        </row>
        <row r="196">
          <cell r="B196" t="str">
            <v>LB</v>
          </cell>
          <cell r="C196">
            <v>0</v>
          </cell>
        </row>
        <row r="197">
          <cell r="B197" t="str">
            <v>LB</v>
          </cell>
          <cell r="C197">
            <v>0</v>
          </cell>
        </row>
        <row r="198">
          <cell r="B198" t="str">
            <v>LB</v>
          </cell>
          <cell r="C198">
            <v>0</v>
          </cell>
        </row>
        <row r="199">
          <cell r="B199" t="str">
            <v>LB</v>
          </cell>
          <cell r="C199">
            <v>0</v>
          </cell>
        </row>
        <row r="200">
          <cell r="B200" t="str">
            <v>LB</v>
          </cell>
          <cell r="C200">
            <v>0</v>
          </cell>
        </row>
        <row r="201">
          <cell r="B201" t="str">
            <v>LB</v>
          </cell>
          <cell r="C201">
            <v>0</v>
          </cell>
        </row>
        <row r="202">
          <cell r="B202" t="str">
            <v>LB</v>
          </cell>
          <cell r="C202">
            <v>0</v>
          </cell>
        </row>
        <row r="203">
          <cell r="B203" t="str">
            <v>LB</v>
          </cell>
          <cell r="C203">
            <v>0</v>
          </cell>
        </row>
        <row r="204">
          <cell r="B204" t="str">
            <v>LB</v>
          </cell>
          <cell r="C204">
            <v>0</v>
          </cell>
        </row>
        <row r="205">
          <cell r="B205" t="str">
            <v>LB</v>
          </cell>
          <cell r="C205">
            <v>0</v>
          </cell>
        </row>
        <row r="206">
          <cell r="B206" t="str">
            <v>LB</v>
          </cell>
          <cell r="C206">
            <v>0</v>
          </cell>
        </row>
        <row r="207">
          <cell r="B207" t="str">
            <v>LB</v>
          </cell>
          <cell r="C207">
            <v>0</v>
          </cell>
        </row>
        <row r="208">
          <cell r="B208" t="str">
            <v>LB</v>
          </cell>
          <cell r="C208">
            <v>0</v>
          </cell>
        </row>
        <row r="209">
          <cell r="B209" t="str">
            <v>LB</v>
          </cell>
          <cell r="C209">
            <v>0</v>
          </cell>
        </row>
        <row r="210">
          <cell r="B210" t="str">
            <v>LB</v>
          </cell>
          <cell r="C210">
            <v>0</v>
          </cell>
        </row>
        <row r="211">
          <cell r="B211" t="str">
            <v>LB</v>
          </cell>
          <cell r="C211">
            <v>0</v>
          </cell>
        </row>
        <row r="212">
          <cell r="B212" t="str">
            <v>LB</v>
          </cell>
          <cell r="C212">
            <v>0</v>
          </cell>
        </row>
        <row r="213">
          <cell r="B213" t="str">
            <v>LB</v>
          </cell>
          <cell r="C213">
            <v>0</v>
          </cell>
        </row>
        <row r="214">
          <cell r="B214" t="str">
            <v>LB</v>
          </cell>
          <cell r="C214">
            <v>0</v>
          </cell>
        </row>
        <row r="215">
          <cell r="B215" t="str">
            <v>LB</v>
          </cell>
          <cell r="C215">
            <v>0</v>
          </cell>
        </row>
        <row r="216">
          <cell r="B216" t="str">
            <v>LB</v>
          </cell>
          <cell r="C216">
            <v>0</v>
          </cell>
        </row>
        <row r="217">
          <cell r="B217" t="str">
            <v>LB</v>
          </cell>
          <cell r="C217">
            <v>0</v>
          </cell>
        </row>
        <row r="218">
          <cell r="B218" t="str">
            <v>LB</v>
          </cell>
          <cell r="C218">
            <v>0</v>
          </cell>
        </row>
        <row r="219">
          <cell r="B219" t="str">
            <v>LB</v>
          </cell>
          <cell r="C219">
            <v>0</v>
          </cell>
        </row>
        <row r="220">
          <cell r="B220" t="str">
            <v>LB</v>
          </cell>
          <cell r="C220">
            <v>0</v>
          </cell>
        </row>
        <row r="221">
          <cell r="B221" t="str">
            <v>LB</v>
          </cell>
          <cell r="C221">
            <v>0</v>
          </cell>
        </row>
        <row r="222">
          <cell r="B222" t="str">
            <v>LB</v>
          </cell>
          <cell r="C222">
            <v>0</v>
          </cell>
        </row>
        <row r="223">
          <cell r="B223" t="str">
            <v>LB</v>
          </cell>
          <cell r="C223">
            <v>0</v>
          </cell>
        </row>
        <row r="224">
          <cell r="B224" t="str">
            <v>LB</v>
          </cell>
          <cell r="C224">
            <v>0</v>
          </cell>
        </row>
        <row r="225">
          <cell r="B225" t="str">
            <v>LB</v>
          </cell>
          <cell r="C225">
            <v>0</v>
          </cell>
        </row>
        <row r="226">
          <cell r="B226" t="str">
            <v>LB</v>
          </cell>
          <cell r="C226">
            <v>0</v>
          </cell>
        </row>
        <row r="227">
          <cell r="B227" t="str">
            <v>LB</v>
          </cell>
          <cell r="C227">
            <v>0</v>
          </cell>
        </row>
        <row r="228">
          <cell r="B228" t="str">
            <v>LB</v>
          </cell>
          <cell r="C228">
            <v>0</v>
          </cell>
        </row>
        <row r="229">
          <cell r="B229" t="str">
            <v>LB</v>
          </cell>
          <cell r="C229">
            <v>0</v>
          </cell>
        </row>
        <row r="230">
          <cell r="B230" t="str">
            <v>LB</v>
          </cell>
          <cell r="C230">
            <v>0</v>
          </cell>
        </row>
        <row r="231">
          <cell r="B231" t="str">
            <v>LB</v>
          </cell>
          <cell r="C231">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BPR0058"/>
      <sheetName val="PA BPR0041"/>
      <sheetName val="PA BPR010"/>
      <sheetName val="PA BPR005"/>
      <sheetName val="PA BPR001"/>
      <sheetName val="Quotes"/>
      <sheetName val="Count Chart per Cause"/>
      <sheetName val="Open Count Chart per Cause"/>
      <sheetName val="Open Time Chart per Cause"/>
      <sheetName val="Cost per Cause Chart"/>
      <sheetName val="Ch9K0o4azuB9FbQUdPykcVn3H"/>
      <sheetName val="BPR from log"/>
      <sheetName val="CREDIT FORM"/>
      <sheetName val="b6413bprlb0221"/>
      <sheetName val="b6413bprlb18111"/>
      <sheetName val="BPR LOG"/>
      <sheetName val="Credit per cause chart"/>
      <sheetName val="LB &amp; LC cost &amp; LB credits"/>
      <sheetName val="LB &amp; LC 10-29-98"/>
      <sheetName val="1212-A"/>
      <sheetName val="Product Lines"/>
      <sheetName val="CADE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sheetData sheetId="15">
        <row r="1">
          <cell r="B1" t="str">
            <v>CAUSE DEPT</v>
          </cell>
          <cell r="D1" t="str">
            <v>Product Line Code</v>
          </cell>
          <cell r="E1" t="str">
            <v>Product Line</v>
          </cell>
          <cell r="F1" t="str">
            <v>Summary</v>
          </cell>
          <cell r="G1" t="str">
            <v>SSI #</v>
          </cell>
          <cell r="I1" t="str">
            <v>ORIG. BY</v>
          </cell>
          <cell r="J1" t="str">
            <v>LOCATION</v>
          </cell>
          <cell r="L1" t="str">
            <v>PROD. #</v>
          </cell>
          <cell r="M1" t="str">
            <v>COMM #</v>
          </cell>
          <cell r="N1" t="str">
            <v>S/N</v>
          </cell>
          <cell r="O1" t="str">
            <v>PRODUCT DESCRIPTION</v>
          </cell>
          <cell r="P1" t="str">
            <v>DR #</v>
          </cell>
          <cell r="Q1" t="str">
            <v>TM or RO #</v>
          </cell>
          <cell r="R1" t="str">
            <v>OPER CO.</v>
          </cell>
          <cell r="T1" t="str">
            <v>WELL NAME &amp; #</v>
          </cell>
          <cell r="AA1" t="str">
            <v>LINER SIZE</v>
          </cell>
          <cell r="AD1" t="str">
            <v>SETTING DEPTH</v>
          </cell>
          <cell r="AF1" t="str">
            <v>MUD COND</v>
          </cell>
          <cell r="AI1" t="str">
            <v>csg scraped? yes or no</v>
          </cell>
          <cell r="AK1" t="str">
            <v>PERFORMANCE / NONCONFORMANCE</v>
          </cell>
          <cell r="AL1" t="str">
            <v>PERFORMANCE / NONCONFORMANCE, CONT'D</v>
          </cell>
          <cell r="AM1" t="str">
            <v>PERFORMANCE / NONCONFORMANCE, CONT'D</v>
          </cell>
          <cell r="AN1" t="str">
            <v>PERFORMANCE / NONCONFORMANCE, CONT'D</v>
          </cell>
          <cell r="AO1" t="str">
            <v>PERFORMANCE / NONCONFORMANCE, CONT'D</v>
          </cell>
          <cell r="AP1" t="str">
            <v>PERFORMANCE / NONCONFORMANCE, CONT'D</v>
          </cell>
          <cell r="AQ1" t="str">
            <v>PERFORMANCE / NONCONFORMANCE, CONT'D</v>
          </cell>
          <cell r="AR1" t="str">
            <v>PERFORMANCE / NONCONFORMANCE, CONT'D</v>
          </cell>
          <cell r="AS1" t="str">
            <v>PERFORMANCE / NONCONFORMANCE, CONT'D</v>
          </cell>
          <cell r="AU1" t="str">
            <v>** LOST $</v>
          </cell>
          <cell r="AV1" t="str">
            <v>Credit $ to Cust</v>
          </cell>
          <cell r="AX1" t="str">
            <v>CAUSE CODE</v>
          </cell>
          <cell r="AY1" t="str">
            <v>Cause Category</v>
          </cell>
          <cell r="AZ1" t="str">
            <v>CAUSE DESCRIPTION</v>
          </cell>
          <cell r="BA1" t="str">
            <v>CAUSE DESCRIPTION cont'd</v>
          </cell>
          <cell r="BB1" t="str">
            <v>CAUSE DESCRIPTION cont'd</v>
          </cell>
          <cell r="BC1" t="str">
            <v>CAUSE DESCRIPTION cont'd</v>
          </cell>
          <cell r="BD1" t="str">
            <v>CAUSE DESCRIPTION cont'd</v>
          </cell>
          <cell r="BE1" t="str">
            <v>CAUSE DESCRIPTION cont'd</v>
          </cell>
          <cell r="BF1" t="str">
            <v>Cause entered by</v>
          </cell>
          <cell r="BG1" t="str">
            <v>cause entry date</v>
          </cell>
          <cell r="BH1" t="str">
            <v>CORRECTIVE ACTION</v>
          </cell>
          <cell r="BI1" t="str">
            <v>CORRECTIVE ACTION cont'd</v>
          </cell>
          <cell r="BJ1" t="str">
            <v>CORRECTIVE ACTION cont'd</v>
          </cell>
          <cell r="BK1" t="str">
            <v>CORRECTIVE ACTION cont'd</v>
          </cell>
          <cell r="BL1" t="str">
            <v>CORRECTIVE ACTION cont'd</v>
          </cell>
          <cell r="BM1" t="str">
            <v>CA BY</v>
          </cell>
          <cell r="BN1" t="str">
            <v>CA DATE</v>
          </cell>
          <cell r="BO1" t="str">
            <v>PREVENTIVE ACTION</v>
          </cell>
          <cell r="BQ1" t="str">
            <v>PREVENTIVE ACTION cont'd</v>
          </cell>
          <cell r="BR1" t="str">
            <v>PREVENTIVE ACTION cont'd</v>
          </cell>
          <cell r="BS1" t="str">
            <v>PREVENTIVE ACTION cont'd</v>
          </cell>
          <cell r="BT1" t="str">
            <v>PA BY</v>
          </cell>
          <cell r="BU1" t="str">
            <v>PA DATE</v>
          </cell>
          <cell r="BV1" t="str">
            <v>BPR directed to:</v>
          </cell>
          <cell r="BW1" t="str">
            <v>App spec / AEG recipient</v>
          </cell>
          <cell r="BX1" t="str">
            <v>Sales receipient</v>
          </cell>
          <cell r="BY1" t="str">
            <v>QA recipient</v>
          </cell>
          <cell r="BZ1" t="str">
            <v>BPR CLOSED BY</v>
          </cell>
          <cell r="CA1" t="str">
            <v>DATE CLOSED</v>
          </cell>
        </row>
        <row r="2">
          <cell r="B2" t="str">
            <v>MISC. / REGION ENGINEERING</v>
          </cell>
          <cell r="D2">
            <v>9</v>
          </cell>
          <cell r="E2" t="str">
            <v>Liner Hangers</v>
          </cell>
          <cell r="F2" t="str">
            <v>Slimhole plugs; 1st plug never sheared out of landing collar.</v>
          </cell>
          <cell r="G2" t="str">
            <v>LB-015618-015619</v>
          </cell>
          <cell r="I2" t="str">
            <v>GARY HOFFPAUIR</v>
          </cell>
          <cell r="J2" t="str">
            <v>BROUSSARD</v>
          </cell>
          <cell r="L2" t="str">
            <v>266-78-0042</v>
          </cell>
          <cell r="O2" t="str">
            <v>SLIMHOLE LANDING COLLAR 4 1/2 5.1# SLX P-110</v>
          </cell>
          <cell r="R2" t="str">
            <v>AMOCO PROD CO</v>
          </cell>
          <cell r="T2" t="str">
            <v>#1 S/T</v>
          </cell>
          <cell r="AA2">
            <v>4.5</v>
          </cell>
          <cell r="AD2">
            <v>15819</v>
          </cell>
          <cell r="AK2" t="str">
            <v xml:space="preserve">RAN A SLIMHOLE COLLAR W/ TWO WIPER PLUGS; DROPPED 1ST PLUG BEFORE CMT PUMPED 15 BBL CMT.  DROPPED 2ND PLUG, PUMPED DISPLACEMT, 14 BBL BEFORE LAST PLUG WAS TO BUMP. </v>
          </cell>
          <cell r="AL2" t="str">
            <v xml:space="preserve">P WENT FROM 2 KSI TO 3.7 KSI.  CO MAN SAID MOST JOBS, WIPER PLUGS BUMPED EARLY, ON        DISPLACEMENT OF DP.  BLED DN TO 0, CHECKED FLOATS, POOH 8 ST, WOC. </v>
          </cell>
          <cell r="AM2" t="str">
            <v>DON'T KNOW IF 1ST PLUG HIT &amp; WOULD NOT SHIFT OR IF LAST PLUG BUMPED EARLY.</v>
          </cell>
          <cell r="AU2">
            <v>200</v>
          </cell>
          <cell r="AX2">
            <v>61</v>
          </cell>
          <cell r="AY2" t="str">
            <v>OTHER: TRAINING, ETC.</v>
          </cell>
          <cell r="AZ2" t="str">
            <v>lack of training on (1) pressure required to shear during circulating + (2) lagniappe required to add to shear values of pins</v>
          </cell>
          <cell r="BF2" t="str">
            <v>K Trahan</v>
          </cell>
          <cell r="BG2">
            <v>35362</v>
          </cell>
          <cell r="BH2" t="str">
            <v>found cmt 14 bbl high; on location, drilled out cement</v>
          </cell>
          <cell r="BM2" t="str">
            <v>K Trahan / R Prasad</v>
          </cell>
          <cell r="BN2">
            <v>35362</v>
          </cell>
          <cell r="BO2" t="str">
            <v>letter issued to liner hanger districts re shear pressure &amp; shear value lagniappe</v>
          </cell>
          <cell r="BT2" t="str">
            <v>K Trahan / R Prasad</v>
          </cell>
          <cell r="BU2">
            <v>35362</v>
          </cell>
          <cell r="BV2" t="str">
            <v>K Trahan</v>
          </cell>
          <cell r="BW2" t="str">
            <v>N/A</v>
          </cell>
          <cell r="BY2" t="str">
            <v>cc: P Stone</v>
          </cell>
          <cell r="BZ2" t="str">
            <v>R Prasad</v>
          </cell>
          <cell r="CA2">
            <v>35367</v>
          </cell>
        </row>
        <row r="3">
          <cell r="B3" t="str">
            <v>SALES / ORDER ENTRY</v>
          </cell>
          <cell r="D3">
            <v>9</v>
          </cell>
          <cell r="E3" t="str">
            <v>Liner Hangers</v>
          </cell>
          <cell r="F3" t="str">
            <v>ball never seated so hanger unset.</v>
          </cell>
          <cell r="G3" t="str">
            <v>LB-014411</v>
          </cell>
          <cell r="I3" t="str">
            <v>ROB IRVING</v>
          </cell>
          <cell r="J3" t="str">
            <v>BROUSSARD</v>
          </cell>
          <cell r="L3">
            <v>26659</v>
          </cell>
          <cell r="M3" t="str">
            <v>266-59-</v>
          </cell>
          <cell r="O3" t="str">
            <v>7 5/8 INSERT LANDING COLLAR W/ BALL SEAT &amp; CATCHER</v>
          </cell>
          <cell r="R3" t="str">
            <v>GREY WOLF DRILLING CO</v>
          </cell>
          <cell r="T3">
            <v>1</v>
          </cell>
          <cell r="AA3">
            <v>7.625</v>
          </cell>
          <cell r="AD3">
            <v>14506</v>
          </cell>
          <cell r="AF3" t="str">
            <v>CLEAN</v>
          </cell>
          <cell r="AK3" t="str">
            <v xml:space="preserve">NEVER SAW BALL SEAT IN LANDING COLLAR. TOLD CO REP WE COULD SET HANGER BY BUMPING PLUGS AFTER CMT JOB.  GREY WOLF ELECTED TO SET LINER ON BTM &amp; RELEASE SETTING TOOL BEFORE CMT JOB.  </v>
          </cell>
          <cell r="AL3" t="str">
            <v>DROPPED TWO BALLS NO SEAT; PUMPED &amp; WAITED TWO HRS.</v>
          </cell>
          <cell r="AU3">
            <v>200</v>
          </cell>
          <cell r="AX3">
            <v>11</v>
          </cell>
          <cell r="AY3" t="str">
            <v>SALES  / PLANNING / SETTING UP JOB</v>
          </cell>
          <cell r="AZ3" t="str">
            <v>possible wear of ball seat or junk on ball seat preventing proper seal when ball lands</v>
          </cell>
          <cell r="BF3" t="str">
            <v>K Trahan</v>
          </cell>
          <cell r="BG3">
            <v>35362</v>
          </cell>
          <cell r="BH3" t="str">
            <v>on location, they set the liner on bottom &amp; got off of it since couldn't set hanger</v>
          </cell>
          <cell r="BM3" t="str">
            <v>K Trahan</v>
          </cell>
          <cell r="BN3">
            <v>35362</v>
          </cell>
          <cell r="BO3" t="str">
            <v>K Trahan is issuing a ltr to Sales &amp; liner districts re selling / ordering ball seats ceramic coated; ref small price difference; ltr issued 12/26/96.</v>
          </cell>
          <cell r="BT3" t="str">
            <v>K Trahan</v>
          </cell>
          <cell r="BU3" t="str">
            <v>10/24/96 12/26/96</v>
          </cell>
          <cell r="BV3" t="str">
            <v>K Trahan</v>
          </cell>
          <cell r="BW3" t="str">
            <v>cc: G Givens</v>
          </cell>
          <cell r="BY3" t="str">
            <v>cc: P Stone</v>
          </cell>
          <cell r="BZ3" t="str">
            <v>R Prasad</v>
          </cell>
          <cell r="CA3">
            <v>35425</v>
          </cell>
        </row>
        <row r="4">
          <cell r="B4" t="str">
            <v>EMMOTT RD PLANT</v>
          </cell>
          <cell r="D4">
            <v>9</v>
          </cell>
          <cell r="E4" t="str">
            <v>Liner Hangers</v>
          </cell>
          <cell r="F4" t="str">
            <v>Blanking dims wrong f/ space nipple &amp; ball catcher bushing.</v>
          </cell>
          <cell r="I4" t="str">
            <v>JAMES SOLARI</v>
          </cell>
          <cell r="J4" t="str">
            <v>BROUSSARD</v>
          </cell>
          <cell r="P4">
            <v>26066</v>
          </cell>
          <cell r="R4" t="str">
            <v>AMOCO</v>
          </cell>
          <cell r="T4" t="str">
            <v>PARLANGE #5</v>
          </cell>
          <cell r="AK4" t="str">
            <v xml:space="preserve">HOT JOB, BLANKED OUT IN HOUSTON, HOT SHOT TO BROUSSARD; HOT SHOT FROM BROUSSARD TO HYDRIL IN WESTWEGO.  HYDRIL REJECTED SPACE NIPPLE &amp; BALL CATCHER </v>
          </cell>
          <cell r="AL4" t="str">
            <v>BUSHING BLANKING DIMENSIONS WERE WRONG. NEW EQUIPMENT HAD TO BE MANUFACTURED HOT SHOT TO BROUSSARD AND THEN TO HYDRIL IN WESTWEGO</v>
          </cell>
          <cell r="AU4">
            <v>300</v>
          </cell>
          <cell r="AX4">
            <v>73</v>
          </cell>
          <cell r="AY4" t="str">
            <v>EMMOTT / ENGINEERING DESIGN, DOC., ETC.</v>
          </cell>
          <cell r="AZ4" t="str">
            <v>Engr error: engr print had incorrect blank out dimensions;</v>
          </cell>
          <cell r="BF4" t="str">
            <v>J Hnason, R Guillory</v>
          </cell>
          <cell r="BG4">
            <v>35348</v>
          </cell>
          <cell r="BH4" t="str">
            <v xml:space="preserve"> this error has now been corrected; QA reviewed this w/ engr</v>
          </cell>
          <cell r="BM4" t="str">
            <v>John Hanson &amp; Ray Guillory</v>
          </cell>
          <cell r="BN4">
            <v>35348</v>
          </cell>
          <cell r="BO4" t="str">
            <v>QA reviewed this w/ engr</v>
          </cell>
          <cell r="BT4" t="str">
            <v>J Hanson &amp; R Guillory</v>
          </cell>
          <cell r="BU4">
            <v>35348</v>
          </cell>
          <cell r="BV4" t="str">
            <v>R Guillory</v>
          </cell>
          <cell r="BW4" t="str">
            <v>N/A</v>
          </cell>
          <cell r="BY4" t="str">
            <v>R Guillory</v>
          </cell>
          <cell r="BZ4" t="str">
            <v>R Prasad</v>
          </cell>
          <cell r="CA4">
            <v>35348</v>
          </cell>
        </row>
        <row r="5">
          <cell r="B5" t="str">
            <v>EMMOTT RD PLANT</v>
          </cell>
          <cell r="D5">
            <v>9</v>
          </cell>
          <cell r="E5" t="str">
            <v>Liner Hangers</v>
          </cell>
          <cell r="F5" t="str">
            <v>HR profile shipped instead of RH as ordered.</v>
          </cell>
          <cell r="I5" t="str">
            <v>JAMES SOLARI</v>
          </cell>
          <cell r="J5" t="str">
            <v>BROUSSARD</v>
          </cell>
          <cell r="O5" t="str">
            <v>9 5/8 43.5# X 13 3/8 61-72# CPH PKR</v>
          </cell>
          <cell r="Q5" t="str">
            <v>RO 74715, 10/24/95</v>
          </cell>
          <cell r="AK5" t="str">
            <v>ORDERED WITH RH PROFILE; HOUSTON SHIPPED WITH HR PROFILE</v>
          </cell>
          <cell r="AU5">
            <v>700</v>
          </cell>
          <cell r="AV5">
            <v>0</v>
          </cell>
          <cell r="AX5">
            <v>76</v>
          </cell>
          <cell r="AY5" t="str">
            <v>EMMOTT / HANDLING / SHIPPING</v>
          </cell>
          <cell r="AZ5" t="str">
            <v xml:space="preserve">Engineering error per J Fraser / R Guillory 10/9/97.  Per B Cowart response dtd 10/11/97, received 6/16/97, "what was ordered was not received; order transcribed wrong.  Systems checked to make sure orders are corrected entered into engr cause they </v>
          </cell>
          <cell r="BA5" t="str">
            <v>designed what was asked for."</v>
          </cell>
          <cell r="BF5" t="str">
            <v>J Fraser, R Guillory; B Cowart</v>
          </cell>
          <cell r="BG5" t="str">
            <v>10/10/97, 6/16/97</v>
          </cell>
          <cell r="BH5" t="str">
            <v>Per R Guillory / J Fraser, can be reworked to RH profile</v>
          </cell>
          <cell r="BM5" t="str">
            <v>R Guillory / J Fraser</v>
          </cell>
          <cell r="BN5">
            <v>35713</v>
          </cell>
          <cell r="BO5" t="str">
            <v>Per J Fraser, BOM is to be switched to one with RH profile rather than HR profile.  R Guillory, QA is to followup to ensure that BOM is corrected per BPR update 10/10/97.</v>
          </cell>
          <cell r="BT5" t="str">
            <v>R Guillory</v>
          </cell>
          <cell r="BU5">
            <v>35713</v>
          </cell>
          <cell r="BV5" t="str">
            <v>R Guillory</v>
          </cell>
          <cell r="BW5" t="str">
            <v>G Givens</v>
          </cell>
          <cell r="BX5" t="str">
            <v>N/A</v>
          </cell>
          <cell r="BY5" t="str">
            <v>R Guillory</v>
          </cell>
          <cell r="BZ5" t="str">
            <v>should be closed; awaiting email to confirm QA followup ensuring that BOM has been corrected.</v>
          </cell>
        </row>
        <row r="6">
          <cell r="B6" t="str">
            <v>SALES / ORDER ENTRY</v>
          </cell>
          <cell r="D6">
            <v>9</v>
          </cell>
          <cell r="E6" t="str">
            <v>Liner Hangers</v>
          </cell>
          <cell r="F6" t="str">
            <v>Backed off 2RH before setting CMC; LH set squeeze tool in hole.</v>
          </cell>
          <cell r="G6" t="str">
            <v>LB-015760</v>
          </cell>
          <cell r="I6" t="str">
            <v>Alan White</v>
          </cell>
          <cell r="J6" t="str">
            <v>Broussard</v>
          </cell>
          <cell r="O6" t="str">
            <v>7 5/8" 39# x 9 5/8" 53.5# CMC Hanger</v>
          </cell>
          <cell r="R6" t="str">
            <v>Cliffs Turnkey / Texaco</v>
          </cell>
          <cell r="T6">
            <v>7</v>
          </cell>
          <cell r="AA6">
            <v>7.625</v>
          </cell>
          <cell r="AD6">
            <v>14700</v>
          </cell>
          <cell r="AF6" t="str">
            <v>Good</v>
          </cell>
          <cell r="AK6" t="str">
            <v>After tagging btm @ 14700', PU 5' to set CMC.  Put 4 Rds Right hand torque in pipe while driller was catching torque w/ tongs, co rep told him to pu.  Torque was not on tongs yet and pipe backlashed to left.  Because of a champ pkr in hole, Halliburton</v>
          </cell>
          <cell r="AL6" t="str">
            <v>tool hand released pkr.  Went back to btm (tagged 14700'). PU 5' to 14695' again.  Put 4 rds RH torque &amp; caught torque w/ tongs.  Attempt to set CMC - didn't set.  Repeated proc working pipe up &amp; dn while attempting to hang liner; RH torque must've</v>
          </cell>
          <cell r="AM6" t="str">
            <v>transferred to set tool, instead of CMC because we lost liner wt. Co rep told driller to PU, before I could stop them, pack-off was pulled from sleeve.  Because of this we couldn't cmt.  POOH when OOH, set tool all there except for liner wiper plug.</v>
          </cell>
          <cell r="AU6">
            <v>300</v>
          </cell>
          <cell r="AX6">
            <v>11</v>
          </cell>
          <cell r="AY6" t="str">
            <v>SALES  / PLANNING / SETTING UP JOB</v>
          </cell>
          <cell r="AZ6" t="str">
            <v>Customer wanted mechanical set hanger / expense.  We knew of risk going into the job involving a left hand set squeeze tool (champ) &amp; the RH set RH release CMC.</v>
          </cell>
          <cell r="BA6" t="str">
            <v>also, 40 degree well deviation - was this info known during job set-up?</v>
          </cell>
          <cell r="BF6" t="str">
            <v>K Trahan / R Prasad</v>
          </cell>
          <cell r="BG6">
            <v>35362</v>
          </cell>
          <cell r="BH6" t="str">
            <v>Pulled out without cementing; ran in hole to tack &amp; squeeze as a separate trip</v>
          </cell>
          <cell r="BM6" t="str">
            <v>R Prasad / K Trahan</v>
          </cell>
          <cell r="BN6">
            <v>35362</v>
          </cell>
          <cell r="BO6" t="str">
            <v>K Trahan is issuing a ltr to Sales &amp; liner districts re setting up jobs (1) in 40 degree deviation w/ mechanical vs hydraulic hanger + (2) Risk re RH set / RH release hanger + LH set squeeze tool; ltr issued 12/26/96</v>
          </cell>
          <cell r="BT6" t="str">
            <v>K Trahan</v>
          </cell>
          <cell r="BU6" t="str">
            <v>10/24/96 12/26/96</v>
          </cell>
          <cell r="BV6" t="str">
            <v>K Trahan</v>
          </cell>
          <cell r="BW6" t="str">
            <v>cc: G Givens</v>
          </cell>
          <cell r="BY6" t="str">
            <v>cc: P Stone</v>
          </cell>
          <cell r="BZ6" t="str">
            <v>R Prasad</v>
          </cell>
          <cell r="CA6">
            <v>35425</v>
          </cell>
        </row>
        <row r="7">
          <cell r="B7" t="str">
            <v>EMMOTT RD PLANT</v>
          </cell>
          <cell r="D7">
            <v>9</v>
          </cell>
          <cell r="E7" t="str">
            <v>Liner Hangers</v>
          </cell>
          <cell r="F7" t="str">
            <v>Holes misdrilled in landing collar - leaked during P to set pkr</v>
          </cell>
          <cell r="G7" t="str">
            <v>LB 016715</v>
          </cell>
          <cell r="I7" t="str">
            <v>Gary Hoffpauir</v>
          </cell>
          <cell r="J7" t="str">
            <v>Broussard</v>
          </cell>
          <cell r="L7" t="str">
            <v>274-10</v>
          </cell>
          <cell r="M7" t="str">
            <v>274-10-0054</v>
          </cell>
          <cell r="N7" t="str">
            <v>N/A</v>
          </cell>
          <cell r="O7" t="str">
            <v>Type 1 Landing Collar</v>
          </cell>
          <cell r="R7" t="str">
            <v>Unocal</v>
          </cell>
          <cell r="T7">
            <v>44</v>
          </cell>
          <cell r="AA7">
            <v>3.5</v>
          </cell>
          <cell r="AD7">
            <v>3896</v>
          </cell>
          <cell r="AI7" t="str">
            <v>no</v>
          </cell>
          <cell r="AK7" t="str">
            <v>When plug bumped on landing collar at 2800 psi, plug leaked.  Need to go to 4 ksi to set packer; we were pumping 2 bpm @ 1500 psi; waited 6 hr on cement to be able to set packer.</v>
          </cell>
          <cell r="AU7">
            <v>874.21</v>
          </cell>
          <cell r="AV7" t="str">
            <v>none</v>
          </cell>
          <cell r="AX7">
            <v>73</v>
          </cell>
          <cell r="AY7" t="str">
            <v>EMMOTT / ENGINEERING DESIGN, DOC., ETC.</v>
          </cell>
          <cell r="AZ7" t="str">
            <v>In  assy of landing collar at Emmott Rd, in order to assemble insert into colllar, two holes were drilled COMPLETELY THRU, providing leak path once plug lands.</v>
          </cell>
          <cell r="BF7" t="str">
            <v>J Solari / R Prasad</v>
          </cell>
          <cell r="BG7">
            <v>35373</v>
          </cell>
          <cell r="BH7" t="str">
            <v>we had drilled &amp; tapped &amp; plugged these holes to prevent leak (but still didn't hold rated pressure of this landing collar).</v>
          </cell>
          <cell r="BI7" t="str">
            <v xml:space="preserve">awaiting final action to prevent recurrence, to be noted below by Emmott.  Per B Cowart fax dtd 1/16/97, "normally holes are drilled only +/- 1/2" to aid in assy of landing collar insert.  Engr needs to have machined  into aluminum body and eliminate any </v>
          </cell>
          <cell r="BJ7" t="str">
            <v>uncertainty of drilling w/o gauge to go by."</v>
          </cell>
          <cell r="BM7" t="str">
            <v>J Solari / R Prasad / B Cowart</v>
          </cell>
          <cell r="BN7" t="str">
            <v>11/4/96, 1/16/97</v>
          </cell>
          <cell r="BV7" t="str">
            <v>R Guillory</v>
          </cell>
          <cell r="BW7" t="str">
            <v>G Givens, B Cowart</v>
          </cell>
          <cell r="BY7" t="str">
            <v>R Guillory / T Jiral</v>
          </cell>
          <cell r="BZ7" t="str">
            <v>awaiting PA by engineering</v>
          </cell>
        </row>
        <row r="8">
          <cell r="B8" t="str">
            <v>EMMOTT RD PLANT</v>
          </cell>
          <cell r="D8">
            <v>9</v>
          </cell>
          <cell r="E8" t="str">
            <v>Liner Hangers</v>
          </cell>
          <cell r="F8" t="str">
            <v>Ball no seat so had to rely on bumped plugs to set hgr</v>
          </cell>
          <cell r="G8" t="str">
            <v>LB 014541</v>
          </cell>
          <cell r="I8" t="str">
            <v>Rob Irving</v>
          </cell>
          <cell r="J8" t="str">
            <v>Broussard</v>
          </cell>
          <cell r="L8" t="str">
            <v>266-59</v>
          </cell>
          <cell r="M8" t="str">
            <v>266-59-4505</v>
          </cell>
          <cell r="N8" t="str">
            <v>N/A</v>
          </cell>
          <cell r="O8" t="str">
            <v>Size 45 5 1/2" 20-23# 4.538" TL OD 1.375" TL ID</v>
          </cell>
          <cell r="R8" t="str">
            <v>ADTI</v>
          </cell>
          <cell r="T8">
            <v>1</v>
          </cell>
          <cell r="AA8">
            <v>5.5</v>
          </cell>
          <cell r="AD8">
            <v>10119</v>
          </cell>
          <cell r="AF8" t="str">
            <v>clean</v>
          </cell>
          <cell r="AI8" t="str">
            <v>no</v>
          </cell>
          <cell r="AK8" t="str">
            <v xml:space="preserve">11/1/96 4am tag btm 18' high; stuck liner; break circ w/ 25 spm 700 psi, 2.2 bpm - final pressure 1100 psi 3bpm.  Drop ball circ slowly for 1 hr; surge pipe pressure to +/- 2 ksi.  No pressure increases.  Explained options to ADTI rep - he decides to </v>
          </cell>
          <cell r="AL8" t="str">
            <v>drop ball #2; wile ball is falling, liner becomes unstuck &amp; we worked liner to btm; again-no pressure increases; ball not seating.  Decision is made to stay tied on to liner &amp; set HMC w/ plugs.  Total time circ on liner 5.5 hrs; mix &amp; pump cmt 62 bbl</v>
          </cell>
          <cell r="AM8" t="str">
            <v>17.2#.  Disp dart to lwp w/ 75 bbl (calc 75 bbl) &amp; bumped plug w/ 33 bbl (calc 33); total disp 108 (calc 108) max pressure disp 2250 psi @ 5 bpm.  Release RH; PU, set ZXP w/ max 70klb dn; good shear 25klb dn; pressure to bump plug &amp; set hgr 2ksi.</v>
          </cell>
          <cell r="AU8">
            <v>100</v>
          </cell>
          <cell r="AX8">
            <v>73</v>
          </cell>
          <cell r="AY8" t="str">
            <v>EMMOTT / ENGINEERING DESIGN, DOC., ETC.</v>
          </cell>
          <cell r="AZ8" t="str">
            <v>possible washout of seat, possible debris preventing ball from seating; possible deviation in workstring / liner preventing ball from getting to seat.</v>
          </cell>
          <cell r="BF8" t="str">
            <v>R Prasad</v>
          </cell>
          <cell r="BG8">
            <v>35373</v>
          </cell>
          <cell r="BH8" t="str">
            <v>On location, set hgr against bumped plugs &amp; completed job.  At district, we are noting incidents of similar difficulty in order to determine root cause through trend analysis.  We are asking Emmott Rd QA / Engr to review design / matl spec</v>
          </cell>
          <cell r="BI8" t="str">
            <v xml:space="preserve"> &amp; certs where applicable, along w/ previously filed similar nonconformances (i.e., from other districts) to verify compliance in mfg, etc.  Any action deemed necessary to prevent recurrence of this is to be noted below.</v>
          </cell>
          <cell r="BM8" t="str">
            <v>R Irving / R Prasad</v>
          </cell>
          <cell r="BN8">
            <v>35373</v>
          </cell>
          <cell r="BO8" t="str">
            <v xml:space="preserve">Per B Cowart response dtd 11/15/96, this problem has been discussed w/ engr and on insert equipment we have not seen any appreciative washing on the seats; this problem will be monitored and if we have other incidents of this problem we will evaluate </v>
          </cell>
          <cell r="BT8" t="str">
            <v>B Cowart</v>
          </cell>
          <cell r="BU8">
            <v>35445</v>
          </cell>
          <cell r="BV8" t="str">
            <v>B Cowart</v>
          </cell>
          <cell r="BW8" t="str">
            <v>G Givens</v>
          </cell>
          <cell r="BY8" t="str">
            <v>cc: T Jiral</v>
          </cell>
          <cell r="BZ8" t="str">
            <v>R Prasad</v>
          </cell>
          <cell r="CA8">
            <v>35445</v>
          </cell>
        </row>
        <row r="9">
          <cell r="B9" t="str">
            <v>EMMOTT RD PLANT</v>
          </cell>
          <cell r="D9">
            <v>9</v>
          </cell>
          <cell r="E9" t="str">
            <v>Liner Hangers</v>
          </cell>
          <cell r="F9" t="str">
            <v>Interim - 1st run of ZXP w/ 5 pins initial shear vs. 9 - good run</v>
          </cell>
          <cell r="G9" t="str">
            <v>LB 014541</v>
          </cell>
          <cell r="I9" t="str">
            <v>Rob Irving</v>
          </cell>
          <cell r="J9" t="str">
            <v>Broussard</v>
          </cell>
          <cell r="L9" t="str">
            <v>296-29</v>
          </cell>
          <cell r="M9" t="str">
            <v>296-29-0027</v>
          </cell>
          <cell r="N9" t="str">
            <v>N/A</v>
          </cell>
          <cell r="O9" t="str">
            <v>5.5" x 7 5/8 ZXP pinned w/ 4 screws initial shear instead of 9</v>
          </cell>
          <cell r="R9" t="str">
            <v>ADTI</v>
          </cell>
          <cell r="T9">
            <v>1</v>
          </cell>
          <cell r="AA9">
            <v>5.5</v>
          </cell>
          <cell r="AD9">
            <v>10119</v>
          </cell>
          <cell r="AF9" t="str">
            <v>clean</v>
          </cell>
          <cell r="AI9" t="str">
            <v>no</v>
          </cell>
          <cell r="AK9" t="str">
            <v xml:space="preserve">11/1/96 4am tag btm 18' high; stuck liner; break circ w/ 25 spm 700 psi, 2.2 bpm - final pressure 1100 psi 3bpm.  Drop ball circ slowly for 1 hr; surge pipe pressure to +/- 2 ksi.  No pressure increases.  Explained options to ADTI rep - he decides to </v>
          </cell>
          <cell r="AL9" t="str">
            <v>drop ball #2; wile ball is falling, liner becomes unstuck &amp; we worked liner to btm; again-no pressure increases; ball not seating.  Decision is made to stay tied on to liner &amp; set HMC w/ plugs.  Total time circ on liner 5.5 hrs; mix &amp; pump cmt 62 bbl</v>
          </cell>
          <cell r="AM9" t="str">
            <v>17.2#.  Disp dart to lwp w/ 75 bbl (calc 75 bbl) &amp; bumped plug w/ 33 bbl (calc 33); total disp 108 (calc 108) max pressure disp 2250 psi @ 5 bpm.  Release RH; PU, set ZXP w/ max 70klb dn; good shear 25klb dn; pressure to bump plug &amp; set hgr 2ksi.</v>
          </cell>
          <cell r="AU9">
            <v>100</v>
          </cell>
          <cell r="AX9">
            <v>74</v>
          </cell>
          <cell r="AY9" t="str">
            <v>EMMOTT / MKTG: TECH UNIT, PROTOTYPE INTRO., ETC.</v>
          </cell>
          <cell r="AZ9" t="str">
            <v>N/A - obtaining run history of ZXPs set w/ 5 pins initial shear vs 9, in order to ease setting of packer</v>
          </cell>
          <cell r="BF9" t="str">
            <v>R Prasad</v>
          </cell>
          <cell r="BG9">
            <v>35373</v>
          </cell>
          <cell r="BH9" t="str">
            <v>N/A</v>
          </cell>
          <cell r="BI9" t="str">
            <v>1st run zxp w/ 4 pins</v>
          </cell>
          <cell r="BM9" t="str">
            <v>N/A</v>
          </cell>
          <cell r="BN9" t="str">
            <v>N/A</v>
          </cell>
          <cell r="BO9" t="str">
            <v>N/A</v>
          </cell>
          <cell r="BT9" t="str">
            <v>N/A</v>
          </cell>
          <cell r="BU9" t="str">
            <v>N/A</v>
          </cell>
          <cell r="BV9" t="str">
            <v>R Prasad</v>
          </cell>
          <cell r="BW9" t="str">
            <v>G Givens</v>
          </cell>
          <cell r="BY9" t="str">
            <v>R Guillory</v>
          </cell>
          <cell r="BZ9" t="str">
            <v>R Prasad</v>
          </cell>
          <cell r="CA9">
            <v>35373</v>
          </cell>
        </row>
        <row r="10">
          <cell r="B10" t="str">
            <v>EMMOTT RD PLANT</v>
          </cell>
          <cell r="D10">
            <v>9</v>
          </cell>
          <cell r="E10" t="str">
            <v>Liner Hangers</v>
          </cell>
          <cell r="F10" t="str">
            <v>Something sealed / bumped early preventing complete cmt job; well on vaccuum</v>
          </cell>
          <cell r="G10" t="str">
            <v>LB014542</v>
          </cell>
          <cell r="I10" t="str">
            <v>Rob Irving</v>
          </cell>
          <cell r="J10" t="str">
            <v>Broussard</v>
          </cell>
          <cell r="L10" t="str">
            <v>26934 &amp; 27020</v>
          </cell>
          <cell r="M10" t="str">
            <v>269-34-0002 &amp; 270-20-0048</v>
          </cell>
          <cell r="O10" t="str">
            <v>Double seal LWP &amp; Double seal PDP</v>
          </cell>
          <cell r="R10" t="str">
            <v>Mobil Oil</v>
          </cell>
          <cell r="T10">
            <v>2</v>
          </cell>
          <cell r="AA10">
            <v>11.75</v>
          </cell>
          <cell r="AD10" t="str">
            <v>12368 TOL</v>
          </cell>
          <cell r="AF10" t="str">
            <v>Gas Cut</v>
          </cell>
          <cell r="AI10" t="str">
            <v>NO</v>
          </cell>
          <cell r="AK10" t="str">
            <v xml:space="preserve">11/8/96, 730AM: Tag bottom w/ 20KLB down. PU 1 ft off btm; break circ; w/ 200 psi @ 30 spm - circ thru choke w/ hydril closed; final circ pressure 60 spm 400 psi 5.5 bpm; good returns; 1115 AM: drop ball, circ dn @ 20 spm 1.5 bpm ; seat ball after 45 min </v>
          </cell>
          <cell r="AL10" t="str">
            <v xml:space="preserve">w/ 1600 psi; s/o-hgr set; shear ball seat w/ 2350 psi; release from hgr w/ 20 rds at surface; pu 3'; total wt loss 75 KLB; set 30 KLB dn on hgr; rig Dowell to cmt; test lines to 5ksi; 2PM: mix &amp; pump 30 bbl 17.2 ppg; spacer ahead of cmt; 316 PM: mix &amp; </v>
          </cell>
          <cell r="AM10" t="str">
            <v>pump 88 bbl 17.5 ppg cmt; 4PM: attempt to drop dart; well was on severe vaccuun &amp; dart was lodged against retainer rod in LC head; 433 PM: rod withdrawn &amp; plug pulled from head by vaccuum; displace w/ 5 bbl water behind dart &amp; 346 bbl 17 ppg water based</v>
          </cell>
          <cell r="AN10" t="str">
            <v>mud; pumping rate 1ksi @ 5bpm w/ dowell unit. 545PM: pump pressure increased from 1000 to 4000 psi where co rep elected to set ZXP pkr &amp; then POOH.  6PM: ZXP pkr set w/ 100KLB dn max wt.  pull 4 stds &amp; circ long way.  DP u-tubing; pull 2 1/2 stds-utube</v>
          </cell>
          <cell r="AO10" t="str">
            <v>stopped; pulled total 4 stds; circulating out gas cut mud; had approx 50 bbl contaminated cmt back; circ pressure 330 psi 87 spm; gas 2000 units;  11/9/96, 1AM: pressure test entire system w/ 2ksi for 30 mins; good test.  2AM: released from rig before</v>
          </cell>
          <cell r="AP10" t="str">
            <v>setting tool pulled out of hole. Metallurgical testing of remaining two pieces show that the fracture was due to bending stress, occurring as plug was loaded into the LC plug dropping manifold (Ref Z Crouch letter dtd 12/16/96 to M McMichael).</v>
          </cell>
          <cell r="AU10">
            <v>66813.3</v>
          </cell>
          <cell r="AV10">
            <v>66813.3</v>
          </cell>
          <cell r="AX10">
            <v>73</v>
          </cell>
          <cell r="AY10" t="str">
            <v>EMMOTT / ENGINEERING DESIGN, DOC., ETC.</v>
          </cell>
          <cell r="AZ10" t="str">
            <v xml:space="preserve">Not enough clearance in LC Manifold for pump down plug caused bending stress during plug loading; insufficient specifications given to district personnel regarding the req'd distance between the rod of the lift nipple and the retaining pin of the wheel.  </v>
          </cell>
          <cell r="BA10" t="str">
            <v>This distance should have been specified to the field at the time this longer pump down plug was introduced by Emmott / engineering.</v>
          </cell>
          <cell r="BF10" t="str">
            <v>R Prasad</v>
          </cell>
          <cell r="BG10">
            <v>35429</v>
          </cell>
          <cell r="BH10" t="str">
            <v>On location, Mobil drilled out &amp; squeezed.  At district, submit BPR to Emmott Rd requesting proper specification of the distance in the LC manifold between the rod of the lift nipple and the retaining pin of the wheel to prevent recurrence in the field.</v>
          </cell>
          <cell r="BM10" t="str">
            <v>R Prasad</v>
          </cell>
          <cell r="BN10">
            <v>35429</v>
          </cell>
          <cell r="BO10" t="str">
            <v xml:space="preserve">1) LC Plug Dropping Manifold: Per B Cowart instructions 12/17/96, cut off the end of the rod of the lift nipple to ensure a gap of 10.56" + 3" = 13.56" exists between the rod of the lift nipple and the retaining pin of the wheel. </v>
          </cell>
          <cell r="BQ10" t="str">
            <v>Preventive action to be implemented by Emmott / engineering: field bulletin EB4-97 recd 2/7/97 for 3.5" req length of stub on lift nipple.</v>
          </cell>
          <cell r="BT10" t="str">
            <v>R Prasad / R Bennett</v>
          </cell>
          <cell r="BU10">
            <v>35468</v>
          </cell>
          <cell r="BV10" t="str">
            <v>M Weichman</v>
          </cell>
          <cell r="BW10" t="str">
            <v>B Cowart</v>
          </cell>
          <cell r="BY10" t="str">
            <v>Marie Weichman; cc: P Stone</v>
          </cell>
          <cell r="BZ10" t="str">
            <v>awaiting implementation of PA by Cade</v>
          </cell>
        </row>
        <row r="11">
          <cell r="B11" t="str">
            <v>EMMOTT RD PLANT</v>
          </cell>
          <cell r="D11">
            <v>8</v>
          </cell>
          <cell r="E11" t="str">
            <v>Liner Hangers Accessories / Running tools, etc.</v>
          </cell>
          <cell r="F11" t="str">
            <v>Mandrel f/ Hyd setting tool f/ inserts sheared @ thread during setting tool test.</v>
          </cell>
          <cell r="G11" t="str">
            <v>N/A</v>
          </cell>
          <cell r="I11" t="str">
            <v>R Prasad / J Solari</v>
          </cell>
          <cell r="J11" t="str">
            <v>Broussard</v>
          </cell>
          <cell r="L11" t="str">
            <v>266-57-4001</v>
          </cell>
          <cell r="M11" t="str">
            <v>07-82193-00</v>
          </cell>
          <cell r="N11" t="str">
            <v>WO 369198</v>
          </cell>
          <cell r="O11" t="str">
            <v>Mandrel f/ Hydraulic Setting Tool f/ Insert Seal Units</v>
          </cell>
          <cell r="R11" t="str">
            <v>N/A</v>
          </cell>
          <cell r="T11" t="str">
            <v>N/A</v>
          </cell>
          <cell r="AA11" t="str">
            <v>N/A</v>
          </cell>
          <cell r="AD11" t="str">
            <v>N/A</v>
          </cell>
          <cell r="AF11" t="str">
            <v>N/A</v>
          </cell>
          <cell r="AI11" t="str">
            <v>N/A</v>
          </cell>
          <cell r="AK11" t="str">
            <v>During test of setting tool, mandrel threads sheared from handle adapter.  Test pressure 6500 psi at thread failure.  Work order number etched on bottom face of mandrel is 369198.</v>
          </cell>
          <cell r="AU11">
            <v>1015.55</v>
          </cell>
          <cell r="AV11" t="str">
            <v>none</v>
          </cell>
          <cell r="AX11">
            <v>73</v>
          </cell>
          <cell r="AY11" t="str">
            <v>EMMOTT / ENGINEERING DESIGN, DOC., ETC.</v>
          </cell>
          <cell r="AZ11" t="str">
            <v>Possible material and / or thread: Engineering has improved this design per preventive action listed below.</v>
          </cell>
          <cell r="BF11" t="str">
            <v>R Prasad</v>
          </cell>
          <cell r="BG11">
            <v>35474</v>
          </cell>
          <cell r="BH11" t="str">
            <v xml:space="preserve">Submit BPR to Emmott for review of material / design spec &amp; material certs to verify strength of material at thread interface between mandrel &amp; handle adapter.  Also, submit to Emmott requesting </v>
          </cell>
          <cell r="BI11" t="str">
            <v>feasibility of obtaining any credit to the district for the scrapped pieces.  This request to be forwarded to R Bennett per R Guillory 2/13/97 memo.  Forwarded 2/13/97.</v>
          </cell>
          <cell r="BM11" t="str">
            <v>R Prasad</v>
          </cell>
          <cell r="BN11">
            <v>35401</v>
          </cell>
          <cell r="BO11" t="str">
            <v>Per Kenny Smith, Parts &amp; BPR were recd &amp; inspected by Emmott Engineering; no apparent cause for failure was evident.  Since this has been the second reported failure of this type, engineering has decied to take the following action: the two pc mandrel &amp;</v>
          </cell>
          <cell r="BQ11" t="str">
            <v>Change Notice): obsolete product numbers 266-57-4001, 078219300, 078230800, 078274200, 078219500 have been superceded by 266-57-4002, 078219301, 078230801, 078274201 respectively.  Disposition: use until stock depleted.</v>
          </cell>
          <cell r="BT11" t="str">
            <v>J Fraser, K Smith</v>
          </cell>
          <cell r="BU11">
            <v>35471</v>
          </cell>
          <cell r="BV11" t="str">
            <v>R Guillory</v>
          </cell>
          <cell r="BW11" t="str">
            <v>B Cowart</v>
          </cell>
          <cell r="BY11" t="str">
            <v>R Guillory</v>
          </cell>
          <cell r="BZ11" t="str">
            <v>awaiting final cost to district</v>
          </cell>
          <cell r="CA11">
            <v>35490</v>
          </cell>
        </row>
        <row r="12">
          <cell r="B12" t="str">
            <v>DISTRICT</v>
          </cell>
          <cell r="D12">
            <v>9</v>
          </cell>
          <cell r="E12" t="str">
            <v>Liner Hangers</v>
          </cell>
          <cell r="F12" t="str">
            <v>Floats did not hold?</v>
          </cell>
          <cell r="G12" t="str">
            <v>LB014717</v>
          </cell>
          <cell r="I12" t="str">
            <v>Harold Menard</v>
          </cell>
          <cell r="J12" t="str">
            <v>Broussard</v>
          </cell>
          <cell r="L12" t="str">
            <v>266-67, 266-62</v>
          </cell>
          <cell r="M12" t="str">
            <v>266-62-4752, 266-67-4752</v>
          </cell>
          <cell r="N12" t="str">
            <v>N/A</v>
          </cell>
          <cell r="O12" t="str">
            <v>Insert Float valve &amp; insert float shoe assy 7 5/8" 39#</v>
          </cell>
          <cell r="P12" t="str">
            <v>N/A</v>
          </cell>
          <cell r="Q12" t="str">
            <v>N/A</v>
          </cell>
          <cell r="R12" t="str">
            <v>W &amp; T Offshore</v>
          </cell>
          <cell r="T12" t="str">
            <v>A-7</v>
          </cell>
          <cell r="AA12">
            <v>7.625</v>
          </cell>
          <cell r="AD12">
            <v>12268</v>
          </cell>
          <cell r="AF12" t="str">
            <v>water based</v>
          </cell>
          <cell r="AI12" t="str">
            <v>?</v>
          </cell>
          <cell r="AK12" t="str">
            <v>Liner stuck.  Lost returns upon trying to break circ; went up to 2800 psi.  Broke down and was unable to circ; drop 1 3/4" ball &amp; let free fall as co man did not want  to lose mud.  Let ball fall  1 1/2 hr, then attempted to seat ball; pump 3 bbl for</v>
          </cell>
          <cell r="AL12" t="str">
            <v>15 min; for 3 1/2 more hrs.  As per co man, slacked off on string - release tool &amp; performed cmt job.  Drop dart &amp; displaced cmt.  Did not see shear on lwp; continued displacing.  Seven bbls before plug was to land, setting ball seated pressuring up to</v>
          </cell>
          <cell r="AM12" t="str">
            <v>shear seat.  Got shear of 2100 psi.  Pump seven more bbls; did not bump plus;  release pressure, check flow back.  Float equipment did not hold.  Shut well in for 4 hours.</v>
          </cell>
          <cell r="AU12">
            <v>200</v>
          </cell>
          <cell r="AX12">
            <v>28</v>
          </cell>
          <cell r="AY12" t="str">
            <v>DISTRICT / SERVICE DIFFICULTY / CARELESSNESS</v>
          </cell>
          <cell r="AZ12" t="str">
            <v>Unknown; floats did hold per J Solari; TSTdid not write BPR w/ full clarity per J Solari</v>
          </cell>
          <cell r="BF12" t="str">
            <v>R Prasad</v>
          </cell>
          <cell r="BG12">
            <v>35499</v>
          </cell>
          <cell r="BH12" t="str">
            <v>N/A see cause</v>
          </cell>
          <cell r="BM12" t="str">
            <v>R Prasad</v>
          </cell>
          <cell r="BN12">
            <v>35499</v>
          </cell>
          <cell r="BO12" t="str">
            <v>N/A - see cause</v>
          </cell>
          <cell r="BT12" t="str">
            <v>R Prasad</v>
          </cell>
          <cell r="BU12">
            <v>35499</v>
          </cell>
          <cell r="BV12" t="str">
            <v>R Prasad</v>
          </cell>
          <cell r="BW12" t="str">
            <v>cc: B Cowart</v>
          </cell>
          <cell r="BY12" t="str">
            <v>cc: P Stone</v>
          </cell>
          <cell r="BZ12" t="str">
            <v>R Prasad</v>
          </cell>
          <cell r="CA12">
            <v>35499</v>
          </cell>
        </row>
        <row r="13">
          <cell r="B13" t="str">
            <v>DISTRICT</v>
          </cell>
          <cell r="D13">
            <v>9</v>
          </cell>
          <cell r="E13" t="str">
            <v>Liner Hangers</v>
          </cell>
          <cell r="F13" t="str">
            <v>Liner top leak</v>
          </cell>
          <cell r="G13" t="str">
            <v>LB 015560</v>
          </cell>
          <cell r="I13" t="str">
            <v>Alan White</v>
          </cell>
          <cell r="J13" t="str">
            <v>Broussard</v>
          </cell>
          <cell r="L13" t="str">
            <v>296-25</v>
          </cell>
          <cell r="M13" t="str">
            <v>296-25-0005</v>
          </cell>
          <cell r="N13" t="str">
            <v>N/A</v>
          </cell>
          <cell r="O13" t="str">
            <v>11 3/4 60-65# x 13 3/8 72 # ZXP</v>
          </cell>
          <cell r="P13" t="str">
            <v>N/A</v>
          </cell>
          <cell r="Q13" t="str">
            <v>N/A</v>
          </cell>
          <cell r="R13" t="str">
            <v>Texaco E &amp; P</v>
          </cell>
          <cell r="T13" t="str">
            <v>D-11</v>
          </cell>
          <cell r="AA13" t="str">
            <v>113/4</v>
          </cell>
          <cell r="AD13">
            <v>4322</v>
          </cell>
          <cell r="AF13" t="str">
            <v>good</v>
          </cell>
          <cell r="AI13" t="str">
            <v>no</v>
          </cell>
          <cell r="AK13" t="str">
            <v xml:space="preserve">After bumping plugs on cmt job, picked up and released dog sub.  Set 90000# down on top of liner to energize ZXP (sheared 45000# down).  POOH &amp; test BOPs. Closed blind rams to test liner.  Dowell pumping  2.5 bpm, and pressure did not exceed 200 psi. </v>
          </cell>
          <cell r="AL13" t="str">
            <v>After I left the rig, they were TIH w/ squeeze tool to find problem.  I called the rig on 12/7/96 at 0800 and they were squeezing the liner top.</v>
          </cell>
          <cell r="AU13">
            <v>27899</v>
          </cell>
          <cell r="AX13">
            <v>29</v>
          </cell>
          <cell r="AY13" t="str">
            <v>DISTRICT SVC MGMT / SERVICE DIFFICULTY / LACK OF TRAINING</v>
          </cell>
          <cell r="AZ13" t="str">
            <v>unknown; credit was authroized w/o full investigation of root cause per mtg 12/17/97</v>
          </cell>
          <cell r="BF13" t="str">
            <v>R Prasad</v>
          </cell>
          <cell r="BG13">
            <v>35499</v>
          </cell>
          <cell r="BH13" t="str">
            <v>N/A see cause; credit was authorized before root cause was fully determined per 12/17/97 mtg w/ J Schwegmann, L Francis, R Williams, R Prasad.</v>
          </cell>
          <cell r="BM13" t="str">
            <v>R Prasad</v>
          </cell>
          <cell r="BN13">
            <v>35499</v>
          </cell>
          <cell r="BO13" t="str">
            <v>N/A - see cause</v>
          </cell>
          <cell r="BT13" t="str">
            <v>R Prasad</v>
          </cell>
          <cell r="BU13">
            <v>35499</v>
          </cell>
          <cell r="BW13" t="str">
            <v>cc: B Cowart</v>
          </cell>
          <cell r="BY13" t="str">
            <v>cc: P Stone</v>
          </cell>
          <cell r="BZ13" t="str">
            <v>R Prasad</v>
          </cell>
          <cell r="CA13">
            <v>35499</v>
          </cell>
        </row>
        <row r="14">
          <cell r="B14" t="str">
            <v>EMMOTT RD PLANT</v>
          </cell>
          <cell r="D14">
            <v>9</v>
          </cell>
          <cell r="E14" t="str">
            <v>Liner Hangers</v>
          </cell>
          <cell r="F14" t="str">
            <v>ZXP leaked at stab-up &amp; test in shop</v>
          </cell>
          <cell r="G14" t="str">
            <v>N/A</v>
          </cell>
          <cell r="I14" t="str">
            <v>J Solari / R Prasad</v>
          </cell>
          <cell r="J14" t="str">
            <v>Broussard</v>
          </cell>
          <cell r="L14" t="str">
            <v>296-29</v>
          </cell>
          <cell r="M14" t="str">
            <v>296-29-0010</v>
          </cell>
          <cell r="N14" t="str">
            <v>order # 105319</v>
          </cell>
          <cell r="O14" t="str">
            <v>ZXP liner top packer w/ hold-down slips &amp; RH profile, 7.625, 39# 8RL Box down x 9.625 53.5# w/ 10' Type III ext.</v>
          </cell>
          <cell r="P14" t="str">
            <v>N/A</v>
          </cell>
          <cell r="Q14" t="str">
            <v>N/A</v>
          </cell>
          <cell r="R14" t="str">
            <v>Southwestern Energy</v>
          </cell>
          <cell r="T14">
            <v>1</v>
          </cell>
          <cell r="AA14">
            <v>7.625</v>
          </cell>
          <cell r="AD14" t="str">
            <v>N/A</v>
          </cell>
          <cell r="AF14" t="str">
            <v>N/A</v>
          </cell>
          <cell r="AI14" t="str">
            <v>N/A</v>
          </cell>
          <cell r="AK14" t="str">
            <v>At district, after stabbing up this job to test assy, the ZXP packer leaked from the ports between the packer &amp; extension; did not exceed city line pressure when leak was detected (did not start pressuring up yet).</v>
          </cell>
          <cell r="AU14">
            <v>400</v>
          </cell>
          <cell r="AV14" t="str">
            <v>none</v>
          </cell>
          <cell r="AX14">
            <v>75</v>
          </cell>
          <cell r="AY14" t="str">
            <v>EMMOTT / MFG, ASSY, &amp;/OR TESTING</v>
          </cell>
          <cell r="AZ14" t="str">
            <v>rust in the extension seal bore in locaiton of oring area per R guillory email dtd 12/20/97.</v>
          </cell>
          <cell r="BF14" t="str">
            <v>R Guillory</v>
          </cell>
          <cell r="BG14">
            <v>35419</v>
          </cell>
          <cell r="BH14" t="str">
            <v xml:space="preserve">Submit BPR to Emmott for completion of  cause and action taken to prevent recurrence at plant.  (missing o-rings?).  Send zxp to Emmott for cause investigation &amp; preventive action.  At plant, per R Guillory, Seal assy was disassembled &amp; found rust in the </v>
          </cell>
          <cell r="BI14" t="str">
            <v>extension seal area at the location of the oring seal area.  The seal area was polished out to remove rust.  The orings were not damaged in any way.  New orings were installed &amp; reassembled &amp; assy retested at city water pressure &amp; 500 psi &amp; tested good.</v>
          </cell>
          <cell r="BM14" t="str">
            <v>R Prasad</v>
          </cell>
          <cell r="BN14" t="str">
            <v>12/18/96; 12/20/96</v>
          </cell>
          <cell r="BO14" t="str">
            <v>Request for Preventive action for rust buildup requested via email to R Guillory 12/20/97; no response yet received.</v>
          </cell>
          <cell r="BV14" t="str">
            <v>R Guillory</v>
          </cell>
          <cell r="BW14" t="str">
            <v>B Cowart</v>
          </cell>
          <cell r="BY14" t="str">
            <v>R Guillory</v>
          </cell>
          <cell r="BZ14" t="str">
            <v>awaiting PA by Emmott mfg</v>
          </cell>
        </row>
        <row r="15">
          <cell r="B15" t="str">
            <v>DISTRICT</v>
          </cell>
          <cell r="D15">
            <v>9</v>
          </cell>
          <cell r="E15" t="str">
            <v>Liner Hangers</v>
          </cell>
          <cell r="F15" t="str">
            <v>Collapsed setting sleeve</v>
          </cell>
          <cell r="G15" t="str">
            <v>job log 118857</v>
          </cell>
          <cell r="I15" t="str">
            <v>R Scroggins</v>
          </cell>
          <cell r="J15" t="str">
            <v>Broussard</v>
          </cell>
          <cell r="M15" t="str">
            <v>295-31-2042</v>
          </cell>
          <cell r="N15" t="str">
            <v>N/A</v>
          </cell>
          <cell r="O15" t="str">
            <v>RH Liner Setting Sleeve 10' ext 5 3/4 x 5 1/4</v>
          </cell>
          <cell r="P15" t="str">
            <v>N/A</v>
          </cell>
          <cell r="Q15" t="str">
            <v>N/A</v>
          </cell>
          <cell r="R15" t="str">
            <v>SWEPI</v>
          </cell>
          <cell r="T15">
            <v>3</v>
          </cell>
          <cell r="AA15">
            <v>3.5</v>
          </cell>
          <cell r="AD15" t="str">
            <v>TOL 12139</v>
          </cell>
          <cell r="AI15" t="str">
            <v>no</v>
          </cell>
          <cell r="AK15" t="str">
            <v>6/19/96 Arrived rig &amp; checked eqpt.  Released 2RH in pipe rack due to question about OD of btm sub &amp; ID of PBR - made 2RH up again, OK.  RU csg tools &amp; RIH.  Float shoe 2 jts 3 1/2" 12.7# L-80 vam ace RS type Fl collar, 1 jt, LC (floats ok).  FIll ea jt;</v>
          </cell>
          <cell r="AL15" t="str">
            <v xml:space="preserve">ran total 38 jts; MU hgr &amp; RIH w/ 27 stds 3 1/2" DP, then 5".  Putting mud in ea std while going to get another and after ea 10 stds.  Fill complete pipe full after the 3.5" DP &amp; still getting overflow.  After 18stds 5" DP, rig hands listening to pipe </v>
          </cell>
          <cell r="AM15" t="str">
            <v>when filling &amp; stopping when they hear mud coming back.  After 68 stds, pipe acting as though filling automatically, ran 7 more stds, pipe not weighing as much as calculated; shut down &amp; attempt to fill,  After 40 bbls, still not full, ran 2 more stds,</v>
          </cell>
          <cell r="AN15" t="str">
            <v xml:space="preserve">getting strong blwoback, ran 7 more stds &amp; put kelly on &amp; filled pipe.  We had put a differential of 3643 psi; looked in tech manual - ext collapse of 6654 psi; continue RIH, circ at shoe 51 spm 1400 psi - 2400 spm; started in OH 225klb up, 185 klb dn. </v>
          </cell>
          <cell r="AO15" t="str">
            <v xml:space="preserve">Put pump on 20 spm, 1000 psi &amp; tagged btm, 260 klb up, 185 klb dn, could not circ, set hgr &amp; released 2RH, 20 rnds, 5 back; picked up, pulling liner up hole; put more rnds to right, at one pt, put 30 rnds, 3 back.  Still pulling liner up hole.  Atempt to </v>
          </cell>
          <cell r="AP15" t="str">
            <v>screw back into liner; put 6 rnds left, 2 back, put 7, 2.5 back.  Torque incr from 200 to 340 amps and broke back to 320 amps; wait on WL truck; didnt use string shot since pulling liner up hole; POOH, sleeve is collapsed 7' - 9.5' from top.</v>
          </cell>
          <cell r="AU15">
            <v>36193.69</v>
          </cell>
          <cell r="AX15">
            <v>28</v>
          </cell>
          <cell r="AY15" t="str">
            <v>DISTRICT / SERVICE DIFFICULTY / CARELESSNESS</v>
          </cell>
          <cell r="AZ15" t="str">
            <v>TST was not ensuring that pipe was being filled per std.  TST unaware of collapse potential of sleeve in this well; thus, didn't take proper precautions (filing pipe per std) to prevent collapse.</v>
          </cell>
          <cell r="BA15" t="str">
            <v>1370+2740+275+2411.25+218.25+348+828.75+129.75+360+84+50.44+252)</v>
          </cell>
          <cell r="BF15" t="str">
            <v>R Prasad</v>
          </cell>
          <cell r="BG15">
            <v>35418</v>
          </cell>
          <cell r="BH15" t="str">
            <v>on location, POOH &amp; ran back in w/ 2nd trip, ensuring proper pipe fill-up.</v>
          </cell>
          <cell r="BM15" t="str">
            <v>R Prasad</v>
          </cell>
          <cell r="BN15">
            <v>35418</v>
          </cell>
          <cell r="BO15" t="str">
            <v>Forward this BPR to all GC liner districts to ensure proper training of TSTs / STSs;  strength ratings must be noted PRIOR to job start to take proper precautions to prevent exceeding these limits.</v>
          </cell>
          <cell r="BT15" t="str">
            <v>R Prasad</v>
          </cell>
          <cell r="BU15">
            <v>35418</v>
          </cell>
          <cell r="BV15" t="str">
            <v>R Prasad</v>
          </cell>
          <cell r="BW15" t="str">
            <v>B Cowart</v>
          </cell>
          <cell r="BY15" t="str">
            <v>T Jiral</v>
          </cell>
          <cell r="BZ15" t="str">
            <v>R Prasad</v>
          </cell>
          <cell r="CA15">
            <v>35418</v>
          </cell>
        </row>
        <row r="16">
          <cell r="B16" t="str">
            <v>DISTRICT</v>
          </cell>
          <cell r="D16">
            <v>8</v>
          </cell>
          <cell r="E16" t="str">
            <v>Liner Hangers Accessories / Running tools, etc.</v>
          </cell>
          <cell r="F16" t="str">
            <v>LC head shipped to wrong destination</v>
          </cell>
          <cell r="G16" t="str">
            <v>N/A</v>
          </cell>
          <cell r="I16" t="str">
            <v>Arthur White</v>
          </cell>
          <cell r="J16" t="str">
            <v>Broussard</v>
          </cell>
          <cell r="O16" t="str">
            <v>4 1/2 IF LC Plug Dropping Head</v>
          </cell>
          <cell r="P16" t="str">
            <v>verbal</v>
          </cell>
          <cell r="Q16" t="str">
            <v>memo only</v>
          </cell>
          <cell r="R16" t="str">
            <v>N/A</v>
          </cell>
          <cell r="T16" t="str">
            <v>N/A</v>
          </cell>
          <cell r="AA16" t="str">
            <v>N/A</v>
          </cell>
          <cell r="AD16" t="str">
            <v>N/A</v>
          </cell>
          <cell r="AF16" t="str">
            <v>N/A</v>
          </cell>
          <cell r="AI16" t="str">
            <v>N/A</v>
          </cell>
          <cell r="AK16" t="str">
            <v>Plug dropping head was shipped to Belle Chase, LA instead of Victoria, TX.</v>
          </cell>
          <cell r="AU16">
            <v>511.65</v>
          </cell>
          <cell r="AX16">
            <v>29</v>
          </cell>
          <cell r="AY16" t="str">
            <v>DISTRICT SVC MGMT / SERVICE DIFFICULTY / LACK OF TRAINING</v>
          </cell>
          <cell r="AZ16" t="str">
            <v>last out liner rep  miscommunicated shipping destination to liner svc warehouseman</v>
          </cell>
          <cell r="BF16" t="str">
            <v>A White / R Prasad</v>
          </cell>
          <cell r="BG16">
            <v>35421</v>
          </cell>
          <cell r="BH16" t="str">
            <v>Reshipped to Victoria, TX</v>
          </cell>
          <cell r="BM16" t="str">
            <v>A White</v>
          </cell>
          <cell r="BN16">
            <v>35421</v>
          </cell>
          <cell r="BO16" t="str">
            <v>better communication</v>
          </cell>
          <cell r="BT16" t="str">
            <v>A White / R Prasad</v>
          </cell>
          <cell r="BU16">
            <v>35425</v>
          </cell>
          <cell r="BV16" t="str">
            <v>Arthur White</v>
          </cell>
          <cell r="BW16" t="str">
            <v>N/A</v>
          </cell>
          <cell r="BY16" t="str">
            <v>N/A</v>
          </cell>
          <cell r="BZ16" t="str">
            <v>R Prasad</v>
          </cell>
          <cell r="CA16">
            <v>35425</v>
          </cell>
        </row>
        <row r="17">
          <cell r="B17" t="str">
            <v>EMMOTT RD PLANT</v>
          </cell>
          <cell r="D17">
            <v>9</v>
          </cell>
          <cell r="E17" t="str">
            <v>Liner Hangers</v>
          </cell>
          <cell r="F17" t="str">
            <v>Wrong XO shipped to District from Emmott; This XO had nonconforming label also</v>
          </cell>
          <cell r="I17" t="str">
            <v>J Solari / R Prasad</v>
          </cell>
          <cell r="J17" t="str">
            <v>Broussard</v>
          </cell>
          <cell r="L17" t="str">
            <v>299-89</v>
          </cell>
          <cell r="M17" t="str">
            <v>299-89-1531</v>
          </cell>
          <cell r="O17" t="str">
            <v>Bushing Brown Type XO 7.625 8 RL Box x 7.625 33.7# Hydril SLX x 8.25 OD, 6.685 ID, 4140 HT</v>
          </cell>
          <cell r="P17">
            <v>99690</v>
          </cell>
          <cell r="R17" t="str">
            <v>Norcen Exploration</v>
          </cell>
          <cell r="T17">
            <v>3</v>
          </cell>
          <cell r="AA17">
            <v>7.625</v>
          </cell>
          <cell r="AD17">
            <v>12089</v>
          </cell>
          <cell r="AF17" t="str">
            <v>good</v>
          </cell>
          <cell r="AI17" t="str">
            <v>no</v>
          </cell>
          <cell r="AK17" t="str">
            <v xml:space="preserve">Above listed Crossover was ordered on 7/8/96 by J Solari.  XO received 8/8/96 w/ above info printed on label bu the XO threads did not meet order specfications.  The one received had 7 5/8 Vam box x 7 5/8 33.7 STL pin. The picking slip and label stuck to </v>
          </cell>
          <cell r="AL17" t="str">
            <v>the xo have the data as ordered, but the product does not have the specified threads.  (1) This xo was mislabelled, &amp; (2) The nonconforming xo (wrong threads) was shipped to our district.</v>
          </cell>
          <cell r="AM17" t="str">
            <v>This problem was found on location, when getting ready to mu xo to hanger.  Per TSTs report, upon arriving at rig, crew was rigging up; we ran csg from work boat &amp; tool basket was unloader after csg was being run.  Between runing the liner &amp; getting w/ co</v>
          </cell>
          <cell r="AN17" t="str">
            <v>man about info &amp; pipe figures, didn't catch that the xo had the worng box thread until the liner was in the hole. We had to pooh w/ liner to test stack &amp; make wiper trip prior to RIH again w/ proper xo.</v>
          </cell>
          <cell r="AU17">
            <v>300</v>
          </cell>
          <cell r="AV17">
            <v>9958.99</v>
          </cell>
          <cell r="AX17">
            <v>75</v>
          </cell>
          <cell r="AY17" t="str">
            <v>EMMOTT / MFG, ASSY, &amp;/OR TESTING</v>
          </cell>
          <cell r="AZ17" t="str">
            <v xml:space="preserve">1) Per R Guillory email dtd 1/9/97, the xo bushings that were made for Broussard were mistagged &amp; sent to Belle Chase &amp; Broussard received the Belle Chase bushings.  All 4 bushings were tagged out at the same </v>
          </cell>
          <cell r="BA17" t="str">
            <v xml:space="preserve">time &amp; the inspector inadvertently placed the tags in reverse order. 2) xo bushing was not inspected at district prior to sending to location (due to no std proc nor thd dwgs in place)  3) xo was not inspected upon tool &amp; TST arrival on location (due to </v>
          </cell>
          <cell r="BB17" t="str">
            <v>tools being on boat while running csg)</v>
          </cell>
          <cell r="BF17" t="str">
            <v>R Guillory / R Prasad</v>
          </cell>
          <cell r="BG17">
            <v>35439</v>
          </cell>
          <cell r="BH17" t="str">
            <v>Request from Emmott a search of the  xo's that were ordered (AS400 shows Harvey to have two) &amp; correct them as well.  Also request Emmott's completion of preventive action below.  Per R Guillory email dtd 1/7/97, Belle Chase &amp;</v>
          </cell>
          <cell r="BI17" t="str">
            <v xml:space="preserve">   Broussard have been made aware of this so that the bushings can be exchanged.  On location, made wiper trip &amp; received correct xo from shop &amp; rih w/ proper xo.  5/13/97: Submit to Emmott requesting credit assistance / relief to Cade district cc: 6413. </v>
          </cell>
          <cell r="BJ17" t="str">
            <v>Per Rudy Patek, Inventory &amp; Cust Svc Mgr, phone 5/14/97, Cade district to charge 50% of the credit amt ($9958.99 * 50% = $4979.50) back to cc: 4600; ref his conversation w/ David Bracewell, QC Mgr, Emmott Rd.</v>
          </cell>
          <cell r="BM17" t="str">
            <v>R Prasad</v>
          </cell>
          <cell r="BN17" t="str">
            <v>1/7/97, 5/14/97</v>
          </cell>
          <cell r="BO17" t="str">
            <v>1) Per R Guillory email dtd 1/7/97, the inspector that created the error was the one that researched and discovered his error; he is highly competent @ his job; procedures are in place to prevent this but this was human error which he is aware of &amp; will</v>
          </cell>
          <cell r="BQ17" t="str">
            <v>upon arriving on location by making up the xo to the hanger, etc. This info to be forwarded to all liner TSTs / STSs for immediate compliance.</v>
          </cell>
          <cell r="BT17" t="str">
            <v>R Prasad</v>
          </cell>
          <cell r="BU17">
            <v>35439</v>
          </cell>
          <cell r="BV17" t="str">
            <v>R Guillory</v>
          </cell>
          <cell r="BW17" t="str">
            <v>cc: B Cowart</v>
          </cell>
          <cell r="BY17" t="str">
            <v>R Guillory</v>
          </cell>
          <cell r="BZ17" t="str">
            <v>R Prasad 1/9/97, 5/14/97</v>
          </cell>
          <cell r="CA17">
            <v>35564</v>
          </cell>
        </row>
        <row r="18">
          <cell r="B18" t="str">
            <v>MISC. / REGION ENGINEERING</v>
          </cell>
          <cell r="D18">
            <v>9</v>
          </cell>
          <cell r="E18" t="str">
            <v>Liner Hangers</v>
          </cell>
          <cell r="F18" t="str">
            <v>Liner wiper plug on end of running tool upon POOH w/ running tool</v>
          </cell>
          <cell r="G18" t="str">
            <v>LB 014799</v>
          </cell>
          <cell r="I18" t="str">
            <v>H Melville / R Prasad</v>
          </cell>
          <cell r="J18" t="str">
            <v>Broussard</v>
          </cell>
          <cell r="L18" t="str">
            <v>270-20</v>
          </cell>
          <cell r="M18" t="str">
            <v>270-20-0058</v>
          </cell>
          <cell r="N18" t="str">
            <v>N/A</v>
          </cell>
          <cell r="O18" t="str">
            <v>5.130 OD find x 2.250 OD nose Nitrile rubber w/ phenolic insert pump down plug</v>
          </cell>
          <cell r="P18" t="str">
            <v>N/A</v>
          </cell>
          <cell r="Q18" t="str">
            <v>N/A</v>
          </cell>
          <cell r="R18" t="str">
            <v>Texaco E &amp; P</v>
          </cell>
          <cell r="T18" t="str">
            <v>#2 S/T</v>
          </cell>
          <cell r="AA18">
            <v>7.625</v>
          </cell>
          <cell r="AD18" t="str">
            <v>N/A</v>
          </cell>
          <cell r="AF18" t="str">
            <v>good</v>
          </cell>
          <cell r="AI18" t="str">
            <v>no</v>
          </cell>
          <cell r="AK18" t="str">
            <v>Run Davis Lynch auto-fill shoe, 1 jt 7 5/8 liner, davis lynch auto fill float collar w/ 1 1/8" ball in place, 1 jt 7 5/8" liner, &amp; PT-2 landing collar w/ ball seat &amp; ball catcher plate.  MU hyd flexlok l hgr w/ ZXP pkr after running liner.  Run in on 5"</v>
          </cell>
          <cell r="AL18" t="str">
            <v>DP to TD, circ B/U, drop 1 3/4" bronze ball &amp; set hgr.  Release from liner.  Pump spacer &amp; cmt; drop plug (TD head) &amp; saw flag move 1/2".  Pump til 20 bbl before plug latches; slow down rate to 1 1/2 bbl/min for 25 bbls; dod not sett any pressure increase</v>
          </cell>
          <cell r="AM18" t="str">
            <v xml:space="preserve">Pump rest of displacement at 4bpm; plugs did not bump; pumped total of calculated displacement of DP and liner to LC.  PU &amp; set ZXP pkr.  Reverse out above liner top 1 1/2 DP capacity.  Pump slug &amp; pull landing string. Rig down cmt head stand &amp; load in </v>
          </cell>
          <cell r="AN18" t="str">
            <v>basket.  POOH.  Liner wiper plug still on bottom of 2RH setting tool. Tools in 1/10/97 @ shop; lwp is still on end of stinger, no pdp latched into it, nor in TD head which has clip still in it.</v>
          </cell>
          <cell r="AU18">
            <v>2191.5</v>
          </cell>
          <cell r="AX18">
            <v>61</v>
          </cell>
          <cell r="AY18" t="str">
            <v>OTHER: TRAINING, ETC.</v>
          </cell>
          <cell r="AZ18" t="str">
            <v>Definite cause unknown</v>
          </cell>
          <cell r="BF18" t="str">
            <v>R Prasad</v>
          </cell>
          <cell r="BG18">
            <v>35440</v>
          </cell>
          <cell r="BH18" t="str">
            <v>Upon arrival of running assy at shop, tear down w/ region engr to determine dart location if in running assy &amp; check TD head for clip; TST in 1/9/97; tools not in yet 1/9/97.</v>
          </cell>
          <cell r="BI18" t="str">
            <v>Dart not found in Running tool string nor in TD head which has clip in place.  Keep this BPR on file; similar past occurrences heard of (Victoria, etc.) but documentation not found. (Spoke to R Frisby, T Talbot, K Trahan.)</v>
          </cell>
          <cell r="BM18" t="str">
            <v>R Prasad</v>
          </cell>
          <cell r="BN18">
            <v>35440</v>
          </cell>
          <cell r="BO18" t="str">
            <v>N/A as of 1/10/97; keep BPR record for cause investig if recurrence occurs.</v>
          </cell>
          <cell r="BT18" t="str">
            <v>R Prasad</v>
          </cell>
          <cell r="BU18">
            <v>35440</v>
          </cell>
          <cell r="BV18" t="str">
            <v>R Prasad</v>
          </cell>
          <cell r="BW18" t="str">
            <v>cc: B Cowart</v>
          </cell>
          <cell r="BY18" t="str">
            <v>cc: P Stone</v>
          </cell>
          <cell r="BZ18" t="str">
            <v>R Prasad</v>
          </cell>
          <cell r="CA18">
            <v>35444</v>
          </cell>
        </row>
        <row r="19">
          <cell r="B19" t="e">
            <v>#N/A</v>
          </cell>
          <cell r="D19">
            <v>9</v>
          </cell>
          <cell r="E19" t="str">
            <v>Liner Hangers</v>
          </cell>
          <cell r="F19" t="str">
            <v>Did not set zxp &amp; had troubles POOH</v>
          </cell>
          <cell r="G19" t="str">
            <v>LB247077</v>
          </cell>
          <cell r="I19" t="str">
            <v>Alan White / R Prasad</v>
          </cell>
          <cell r="J19" t="str">
            <v>Broussard</v>
          </cell>
          <cell r="R19" t="str">
            <v>Amoco E &amp; P</v>
          </cell>
          <cell r="T19" t="str">
            <v>#1</v>
          </cell>
          <cell r="AA19">
            <v>9.625</v>
          </cell>
          <cell r="AD19">
            <v>12247</v>
          </cell>
          <cell r="AF19" t="str">
            <v>Perf Flo per tool report</v>
          </cell>
          <cell r="AI19" t="str">
            <v>no</v>
          </cell>
          <cell r="AK19" t="str">
            <v>PU to expose packer setting dogs to set zxp (PU wt = 400-410 klb string wt + block pu wt when we released 2RH from liner).  Set 100 - 110 klb down on top of liner; did not see shear; pu &amp; make second attempt (pu wt now 450 klb) - set 100 klb down; again</v>
          </cell>
          <cell r="AL19" t="str">
            <v>did not see shear; pu again (pu wt 450-460 klb now) to ltop of liner &amp; attempt to reverse circulate; pumped a total of 14 bbl; pressure slowly increases to 1100 psi w/ no returns; bleed off.  Attempt to pooh (pu wt 510 klb now).  Liner appears to be still</v>
          </cell>
          <cell r="AM19" t="str">
            <v>on running string; slack off again; thin time went back inside liner &amp; landed at original depth - rotate in effort to see if release from liner (25 rh turns at 2000/2500 ft/lbs of torque - got back less than 1 round) pu again  w/ pu wt to 535 klb; slack</v>
          </cell>
          <cell r="AN19" t="str">
            <v xml:space="preserve">off &amp; rotate 25 more rounds a/ 2000/2500 ft-lbs torque - pu w/ pu wt still 535 klb; rack back cement kelly &amp; attempt to pooh (pu wt to 600 klb); attempt to pump down dp; pressured to 1ksi w/ no returns; attempt to go back to bottom; pipe stuck; cannot </v>
          </cell>
          <cell r="AO19" t="str">
            <v>slack off to original place; cannot pooh, and initially attempt to rotate unsuccessfully (8-9000 ftlbs torque); continue to work pipe up &amp; down while attempting to rotate; after +/- 15 minutes pipe rotating and torque not increasing; all of this took</v>
          </cell>
          <cell r="AP19" t="str">
            <v>about 1 hr; plugs had been bumped for 8 hr when running string came free (pu wt back to normal); pooh - there were no marks on the running tool that would indicate a problem; running tool intact.  After leaving location, they tripped in hole w/ 12 1/4 bit</v>
          </cell>
          <cell r="AQ19" t="str">
            <v>to clean out and check for top of liner; I talked to R Ditmore at 8 am 1/20/97 who told me they found the liner at 12248' = +/-40' higher than originally set.  Per job log, pkr setting dogs appeared to be reentering the liner top as s/o to set zxp.</v>
          </cell>
          <cell r="AX19" t="str">
            <v>??</v>
          </cell>
          <cell r="AY19" t="e">
            <v>#N/A</v>
          </cell>
          <cell r="AZ19" t="str">
            <v xml:space="preserve">Possible CaCl2 mixed into cement causing flash set preventing POOH per A White. Called B Cowart 2/13/97 who ran some calculations showing that the pkr setting dog sub might not have fully exited the sleeve for the dogs to set the zxp; ref stretch </v>
          </cell>
          <cell r="BA19" t="str">
            <v>calculations;  possible hang up due to junk lodged in 1) dogs of pkr setting dog sub, or 2) RS packoff or 3) RH setting tool.</v>
          </cell>
          <cell r="BH19" t="str">
            <v>Spoke to K Trahan 1/28/97 re possibility of 1) RS dogs hanging / latching in zxp running threads, or 2) hydraulic lock being created btw rs seals &amp; something else - remote chance.  Also, B Kelty requested last week that setting dog sub be evaluated for</v>
          </cell>
          <cell r="BI19" t="str">
            <v>possible malfunction (dogs retracting back into liner top as trying to set pkr) but K Trahan indicates remote chance - job log needs re-review.  BPR submitted to R Frisby for possible root causes (2) and preventive action.</v>
          </cell>
          <cell r="BM19" t="str">
            <v>R Prasad</v>
          </cell>
          <cell r="BN19">
            <v>35458</v>
          </cell>
          <cell r="BO19" t="str">
            <v>In running tool inspection and Lafayette district, found that shoulder of RS packoff has wear marks from 8.535 OD rounded down to 8.24 OD as measured with dial vernier calipers.  Upon  TST review of tool layout and running tool movements relative to liner</v>
          </cell>
          <cell r="BQ19" t="str">
            <v>Per R Frisby, R Fribsy and B Kelty &amp; B Cowart will be meeting w/ customer 2/19/97 to discuss possible modes of difficulty POOH / setting ZXP.</v>
          </cell>
          <cell r="BT19" t="str">
            <v>R Prasad</v>
          </cell>
          <cell r="BU19">
            <v>35479</v>
          </cell>
          <cell r="BV19" t="str">
            <v>R Frisby / B Cowart</v>
          </cell>
          <cell r="BW19" t="str">
            <v>Z Crouch</v>
          </cell>
          <cell r="BX19" t="str">
            <v>B Cowart</v>
          </cell>
          <cell r="BY19" t="str">
            <v>cc: P Stone</v>
          </cell>
          <cell r="BZ19" t="str">
            <v>awaiting results of cust mtg w/ Sr Reg engr, AEG, &amp; Sales.</v>
          </cell>
        </row>
        <row r="20">
          <cell r="B20" t="str">
            <v>EMMOTT RD PLANT</v>
          </cell>
          <cell r="D20">
            <v>9</v>
          </cell>
          <cell r="E20" t="str">
            <v>Liner Hangers</v>
          </cell>
          <cell r="F20" t="str">
            <v>ZXP would not drift upon receipt from Emmott to Harvey shop; repeated on 3 other ZXPs.</v>
          </cell>
          <cell r="G20" t="str">
            <v>N/A</v>
          </cell>
          <cell r="I20" t="str">
            <v>T Talbot</v>
          </cell>
          <cell r="J20" t="str">
            <v>Harvey</v>
          </cell>
          <cell r="L20" t="str">
            <v>296-29</v>
          </cell>
          <cell r="M20" t="str">
            <v>296-29-0013</v>
          </cell>
          <cell r="O20" t="str">
            <v>9.625" 43.5# x 11.75" 60-65 # ZXP</v>
          </cell>
          <cell r="Q20">
            <v>105638</v>
          </cell>
          <cell r="R20" t="str">
            <v>Phillips</v>
          </cell>
          <cell r="T20" t="str">
            <v>A-1</v>
          </cell>
          <cell r="AA20">
            <v>9.625</v>
          </cell>
          <cell r="AK20" t="str">
            <v xml:space="preserve">The packer was ordered for 43.5# so that an RS packoff can be retrieved thru the ZXP.  The tag on the packer read that it was drifted to 8.625".  When the packer arrived at Harvey we tried to dirft the packer,and an 8.625 drift would not pass. </v>
          </cell>
          <cell r="AX20">
            <v>75</v>
          </cell>
          <cell r="AY20" t="str">
            <v>EMMOTT / MFG, ASSY, &amp;/OR TESTING</v>
          </cell>
          <cell r="AZ20" t="str">
            <v>Per B Cowart response 1/27/97, pulled machine dwgs and went back to QC and found out that drawings were correct and product was actually manufactured incorrectly.  In future everyone in chain needs to check to see if tools correct.  Also from</v>
          </cell>
          <cell r="BA20" t="str">
            <v>district, please state drift required on order to avoid any confusion.</v>
          </cell>
          <cell r="BF20" t="str">
            <v>B Cowart</v>
          </cell>
          <cell r="BG20">
            <v>35457</v>
          </cell>
          <cell r="BH20" t="str">
            <v>At district, the tool had to be disassembled and the upper mandrel bored out just below the running threads.  Submitted BPR to Emmott for Cause &amp; preventive action.</v>
          </cell>
          <cell r="BI20" t="str">
            <v>Upon receipt of cause from Emmott 1/27/97, found that 3 other ZXPs have the same problem from Emmott.  Thus, request action from Emmott to be taken to prevent recurrence of this nonconformance here and in other districts.</v>
          </cell>
          <cell r="BM20" t="str">
            <v>T Talbot / M Bock / R Prasad</v>
          </cell>
          <cell r="BN20" t="str">
            <v>1/16/97, 1/27/97</v>
          </cell>
          <cell r="BO20" t="str">
            <v>Districts list drift requirements, especially if running RS packoffs on DR to customer service.</v>
          </cell>
          <cell r="BT20" t="str">
            <v>M Bock</v>
          </cell>
          <cell r="BU20">
            <v>35490</v>
          </cell>
          <cell r="BV20" t="str">
            <v>M Weichman</v>
          </cell>
          <cell r="BW20" t="str">
            <v>cc: B Cowart</v>
          </cell>
          <cell r="BX20" t="str">
            <v>n/a</v>
          </cell>
          <cell r="BY20" t="str">
            <v>M Weichman</v>
          </cell>
          <cell r="BZ20" t="str">
            <v>awaiting preventive action from Emmott</v>
          </cell>
          <cell r="CA20">
            <v>35490</v>
          </cell>
        </row>
        <row r="21">
          <cell r="B21" t="str">
            <v>EMMOTT RD PLANT</v>
          </cell>
          <cell r="D21">
            <v>8</v>
          </cell>
          <cell r="E21" t="str">
            <v>Liner Hangers Accessories / Running tools, etc.</v>
          </cell>
          <cell r="F21" t="str">
            <v>HR running tool did not release; had to emerg off</v>
          </cell>
          <cell r="G21" t="str">
            <v>LB 252025</v>
          </cell>
          <cell r="I21" t="str">
            <v>H Melville / R Prasad</v>
          </cell>
          <cell r="J21" t="str">
            <v>Broussard</v>
          </cell>
          <cell r="L21" t="str">
            <v>266-66</v>
          </cell>
          <cell r="M21" t="str">
            <v>266-66-9999</v>
          </cell>
          <cell r="N21" t="str">
            <v>N/A</v>
          </cell>
          <cell r="O21" t="str">
            <v>5" HR Running Tool</v>
          </cell>
          <cell r="P21" t="str">
            <v>N/A</v>
          </cell>
          <cell r="Q21" t="str">
            <v>N/A</v>
          </cell>
          <cell r="R21" t="str">
            <v>Chesepeake</v>
          </cell>
          <cell r="T21">
            <v>1</v>
          </cell>
          <cell r="AA21" t="str">
            <v>3.5 PH6 + 4 1/2 XH</v>
          </cell>
          <cell r="AD21">
            <v>14100</v>
          </cell>
          <cell r="AF21" t="str">
            <v>WBM</v>
          </cell>
          <cell r="AI21" t="str">
            <v>no</v>
          </cell>
          <cell r="AK21" t="str">
            <v xml:space="preserve">On location, RIH w/ 3 1/2 PH 6 tbg &amp; 4 1/2 XH DP as liner, MU PBR w/ HR on 4 1/2 XH; run 6 stds out window &amp; had to rotate liner 12 hrs total to get to bottom.  On depth w/ liner &amp; dropped 1.75 ball &amp; let fall for 1.5 hr; attempt to pump to release HR </v>
          </cell>
          <cell r="AL21" t="str">
            <v>every 15 min for 2.5hr but ball no seat; Co rep would not allow pumping ball all the way down due to mud loss.  Finally pumped 50 bbl &amp; seat ball; pressures to 2 ksi; bled off &amp; PU on pipe; still have liner; pressure in 200 psi increments to 3800 psi till</v>
          </cell>
          <cell r="AM21" t="str">
            <v xml:space="preserve">ball sheared out/  Still HR would not release; Only option was to shear safety w/ 3 annealed steeld pins; Rotated 10 rds rt to release torque; 9 rds back; Rotated to left 8 rds when sheared safety; Picked up and lost 40 klb; POOH &amp; LD HR tool.  When </v>
          </cell>
          <cell r="AN21" t="str">
            <v>at shop, pressured up on HR &amp; sleeve sheared at 2700 psi (2/2/97).  Also upon too teardown, found heavy mud; per R Collins, never has this much heavy mud been found upon tear down.  Also, spring was found sheared upon tool teardown.</v>
          </cell>
          <cell r="AX21">
            <v>73</v>
          </cell>
          <cell r="AY21" t="str">
            <v>EMMOTT / ENGINEERING DESIGN, DOC., ETC.</v>
          </cell>
          <cell r="AZ21" t="str">
            <v>Possible settled barrite (due to 12 hr drill down to get liner to bottom) and differential seen at bottom would not allow HR to release less than 3800 psi (which is when Hydrotrip sheared ball seat).</v>
          </cell>
          <cell r="BF21" t="str">
            <v>R Prasad / K Trahan</v>
          </cell>
          <cell r="BG21">
            <v>35463</v>
          </cell>
          <cell r="BH21" t="str">
            <v xml:space="preserve">Upon tear down of HR check for settled barrite preventing sleeve shift &amp; calculate diffl on btm to determine fianl root cause &amp; preventive action by district &amp; / or Emmott.  R Collins to report barrite findings per discussion 2/2/97.  Heavy settled </v>
          </cell>
          <cell r="BI21" t="str">
            <v>barrite found around sleeve &amp; spring was broken.  Submit BPR w/ next one (Chesapeake HR took 3ksi to release in 14 ppg dp, 18 ppg backside) to Emmott requesting review of flow areas for possible mofication to accommodate drill-down liners in this mud.</v>
          </cell>
          <cell r="BM21" t="str">
            <v>R Prasad</v>
          </cell>
          <cell r="BN21">
            <v>35465</v>
          </cell>
          <cell r="BO21" t="str">
            <v xml:space="preserve">Per J Solari 2/10/97, Chesapeake is fully aware of risk involved in inability to hydraulic release &amp; emerg off; thus, they are aware of the potential cost incurred, and have planned for, making a cut downhole should they not be able to release the liner. </v>
          </cell>
          <cell r="BQ21" t="str">
            <v>Next BPR (Ches Pitken) not completed since we were able to hydraulic off; it took 3000 psi (pinned for 1500 psi). Per K Almond response 4/8/97, it is not feasible to improve the release of this tools for an isolated well condition.</v>
          </cell>
          <cell r="BT21" t="str">
            <v>R Prasad / K Almond</v>
          </cell>
          <cell r="BU21">
            <v>35529</v>
          </cell>
          <cell r="BV21" t="str">
            <v>R Prasad</v>
          </cell>
          <cell r="BW21" t="str">
            <v>B Cowart</v>
          </cell>
          <cell r="BY21" t="str">
            <v>cc: P Stone</v>
          </cell>
          <cell r="BZ21" t="str">
            <v>R Prasad</v>
          </cell>
          <cell r="CA21">
            <v>35529</v>
          </cell>
        </row>
        <row r="22">
          <cell r="B22" t="str">
            <v>CUSTOMER</v>
          </cell>
          <cell r="D22">
            <v>9</v>
          </cell>
          <cell r="E22" t="str">
            <v>Liner Hangers</v>
          </cell>
          <cell r="F22" t="str">
            <v>Customer unsatisfied w/ tensile of 7 5/8 47.1# Vam conn on btm of SDD &amp; top of XO back to liner; rest 55.3#</v>
          </cell>
          <cell r="I22" t="str">
            <v>S Ireland / A White / R Prasad</v>
          </cell>
          <cell r="J22" t="str">
            <v>Broussard</v>
          </cell>
          <cell r="O22" t="str">
            <v>SDD Liner Hanger &amp; XO Bushing</v>
          </cell>
          <cell r="R22" t="str">
            <v>Amoco</v>
          </cell>
          <cell r="AA22">
            <v>7.625</v>
          </cell>
          <cell r="AI22" t="str">
            <v>no</v>
          </cell>
          <cell r="AK22" t="str">
            <v xml:space="preserve">Upon AOL, discussed w/ co rep liner string &amp; 7 5/8" Vam thread on hanger &amp; XO torque unknown so called in to Vam &amp; to BOT shop to get torque &amp; found out it was 15900 ft lbs, same as 47.10#.  Co Rep stated that this cant be 55.3# and that the tensile </v>
          </cell>
          <cell r="AL22" t="str">
            <v xml:space="preserve">rating would be different since the 47.1# profile is cut differently than a 55.3# profile.  Since the liner string in this case is pretty short, the rating is not too critical here.  But for future runs w/ Hydril MAC II used in liner thrds, H Pruitt </v>
          </cell>
          <cell r="AM22" t="str">
            <v xml:space="preserve">stated that the hanger &amp; XO conns should be at least strength of the liner conns.  On BOT SST, the hgr conn is stated as 7 5/8" 55.3# pin x pin, but the hanger pin is 47.1#.  Amoco may have us go to Hydril conns vs Vam since he stated they have an </v>
          </cell>
          <cell r="AN22" t="str">
            <v>alliance w/ them so they should be able to push it thru (upon H.P. mentioning that BOT is probably not using Hydril on hgr &amp; XO due to difficulty / time in expediting).</v>
          </cell>
          <cell r="AX22">
            <v>62</v>
          </cell>
          <cell r="AY22" t="str">
            <v>CUSTOMER / WELL CONDITIONS / AWARENESS</v>
          </cell>
          <cell r="AZ22" t="str">
            <v>Customer did not realize amount of liner needed to run prior to nearing tensile rating of either thread.</v>
          </cell>
          <cell r="BF22" t="str">
            <v>R Prasad / B Cowart</v>
          </cell>
          <cell r="BG22">
            <v>35478</v>
          </cell>
          <cell r="BH22" t="str">
            <v>Submit to Emmot requesting difference in 47.1# vs 55.3# Vam thd ratings &amp; feasibility in cutting the 55.3# Vam profile vs going to Hydrill conns (for explan to customer and for correction in AS400 which shows that this hgr has a 55.3# pin x pin?)</v>
          </cell>
          <cell r="BM22" t="str">
            <v>R Prasad</v>
          </cell>
          <cell r="BN22">
            <v>35463</v>
          </cell>
          <cell r="BO22" t="str">
            <v xml:space="preserve">We can cut any  thread on liner hanger . I D ' s on all premium threads are where we go to when drawing up final product . Whether vam or Hydril pin I D bored is specified , this will be limiting factor on hanger . LOOKED up tensile on vam ( 1532 k ) and </v>
          </cell>
          <cell r="BT22" t="str">
            <v>B Cowart</v>
          </cell>
          <cell r="BU22">
            <v>35464</v>
          </cell>
          <cell r="BV22" t="str">
            <v>B Cowart</v>
          </cell>
          <cell r="BW22" t="str">
            <v>B Cowart</v>
          </cell>
          <cell r="BY22" t="str">
            <v>N/A</v>
          </cell>
          <cell r="BZ22" t="str">
            <v>R Prasad</v>
          </cell>
          <cell r="CA22">
            <v>35478</v>
          </cell>
        </row>
        <row r="23">
          <cell r="B23" t="str">
            <v>EMMOTT RD PLANT</v>
          </cell>
          <cell r="D23">
            <v>9</v>
          </cell>
          <cell r="E23" t="str">
            <v>Liner Hangers</v>
          </cell>
          <cell r="F23" t="str">
            <v>HMC hanger shipped form Houston with 7 pins instead of 6</v>
          </cell>
          <cell r="G23" t="str">
            <v>N/A</v>
          </cell>
          <cell r="I23" t="str">
            <v>R Prasad / G Weaver</v>
          </cell>
          <cell r="J23" t="str">
            <v>Broussard</v>
          </cell>
          <cell r="L23" t="str">
            <v>292-03</v>
          </cell>
          <cell r="M23" t="str">
            <v>292-03-0531</v>
          </cell>
          <cell r="N23" t="str">
            <v>order # 117724</v>
          </cell>
          <cell r="O23" t="str">
            <v>9 5/8 53.5# x 11 3/4 60 - 66.7# P110 HMC Hanger</v>
          </cell>
          <cell r="R23" t="str">
            <v>Total Minatone</v>
          </cell>
          <cell r="T23" t="str">
            <v>N/A</v>
          </cell>
          <cell r="AA23" t="str">
            <v>N/A</v>
          </cell>
          <cell r="AD23" t="str">
            <v>N/A</v>
          </cell>
          <cell r="AF23" t="str">
            <v>N/A</v>
          </cell>
          <cell r="AI23" t="str">
            <v>N/A</v>
          </cell>
          <cell r="AK23" t="str">
            <v>This hanger was shipped from Houston with 7 pins installed in Hydraulic cylinder.  HMC cylinder data sheet from Emmott states that this size should have 6 pins in it.</v>
          </cell>
          <cell r="AL23" t="str">
            <v>Label data: drift 8.500, shear 1200, inspected by 000012, UHLR 196, date inspected 2/4/97, order # 117724, actual ID 8.630, actual OD 10.44</v>
          </cell>
          <cell r="AX23">
            <v>75</v>
          </cell>
          <cell r="AY23" t="str">
            <v>EMMOTT / MFG, ASSY, &amp;/OR TESTING</v>
          </cell>
          <cell r="AZ23" t="str">
            <v>HMC Cylinder data spec sheet states 6 pins reqd but per R Guillory e-mail response dtd 2/20/97, when a hgr is assembled and tested, if shears too low or too high w/ 6 pins, one pin will be added or removed accordingly; the label onth tool gives the avg</v>
          </cell>
          <cell r="BA23" t="str">
            <v>shear value that cylinder should shear at.</v>
          </cell>
          <cell r="BF23" t="str">
            <v>R Prasad / R Guillory</v>
          </cell>
          <cell r="BG23">
            <v>35481</v>
          </cell>
          <cell r="BH23" t="str">
            <v>Submit BPR to Emmott requesting cause &amp; preventive action.  Also attn AEG: we are planning to run hanger as- is (7 pins); if we need to be aware of other consequences, please notify us at your soonest convenience.</v>
          </cell>
          <cell r="BM23" t="str">
            <v>R Prasad</v>
          </cell>
          <cell r="BN23">
            <v>35481</v>
          </cell>
          <cell r="BO23" t="str">
            <v>Per R Guillory Email reponse dtd 2/21/97, the shear value on the label should be correct and checked at district; also, the pin qty should be checked against +/- qty 1 of spec sheet qty.</v>
          </cell>
          <cell r="BQ23" t="str">
            <v>The specified shear value of 1200 psi may have +/-15% tolerances to 1400 psi so any extra pin would also cover this value; this BPR may be closed per B Cowart 2/24/97.</v>
          </cell>
          <cell r="BT23" t="str">
            <v>R Prasad</v>
          </cell>
          <cell r="BU23">
            <v>35485</v>
          </cell>
          <cell r="BV23" t="str">
            <v>R Guillory / T Jiral</v>
          </cell>
          <cell r="BW23" t="str">
            <v>B Cowart</v>
          </cell>
          <cell r="BY23" t="str">
            <v>R Guillory, T Jiral</v>
          </cell>
          <cell r="BZ23" t="str">
            <v>R Prasad / B Cowart</v>
          </cell>
          <cell r="CA23">
            <v>35485</v>
          </cell>
        </row>
        <row r="24">
          <cell r="B24" t="str">
            <v>EMMOTT RD PLANT</v>
          </cell>
          <cell r="D24">
            <v>9</v>
          </cell>
          <cell r="E24" t="str">
            <v>Liner Hangers</v>
          </cell>
          <cell r="F24" t="str">
            <v>Wrong receptacle in #2 LC</v>
          </cell>
          <cell r="G24" t="str">
            <v>N/A</v>
          </cell>
          <cell r="I24" t="str">
            <v>J Solari</v>
          </cell>
          <cell r="J24" t="str">
            <v>Broussard</v>
          </cell>
          <cell r="L24" t="str">
            <v>266-*73</v>
          </cell>
          <cell r="M24" t="str">
            <v>266-73-0104</v>
          </cell>
          <cell r="O24" t="str">
            <v>4 1/2 18.8# SLX #2 Landing Collar w/ baffle</v>
          </cell>
          <cell r="P24">
            <v>25964</v>
          </cell>
          <cell r="Q24">
            <v>118807</v>
          </cell>
          <cell r="R24" t="str">
            <v>Amoco Prod Co</v>
          </cell>
          <cell r="T24" t="str">
            <v>N/A</v>
          </cell>
          <cell r="AA24" t="str">
            <v>N/A</v>
          </cell>
          <cell r="AD24" t="str">
            <v>N/A</v>
          </cell>
          <cell r="AF24" t="str">
            <v>N/A</v>
          </cell>
          <cell r="AI24" t="str">
            <v>N/A</v>
          </cell>
          <cell r="AK24" t="str">
            <v>Wrong receptacle in #2 LC.  This LC has a receptacle to catch a 1.812 PDP for one plug method; This landing collar will be used w/ 269210030.</v>
          </cell>
          <cell r="AX24">
            <v>73</v>
          </cell>
          <cell r="AY24" t="str">
            <v>EMMOTT / ENGINEERING DESIGN, DOC., ETC.</v>
          </cell>
          <cell r="AZ24" t="str">
            <v>Engineering BOM did not indicate that this was a one-plug system - this caused the wrong plug to be ordered per R Guillory email response dtd 2/28/97 1034am.</v>
          </cell>
          <cell r="BF24" t="str">
            <v>R Prasad / R Guillory</v>
          </cell>
          <cell r="BG24">
            <v>35490</v>
          </cell>
          <cell r="BH24" t="str">
            <v>Submit BPR to Emmott requesting cause &amp; preventive action.</v>
          </cell>
          <cell r="BM24" t="str">
            <v>R Prasad</v>
          </cell>
          <cell r="BN24">
            <v>35486</v>
          </cell>
          <cell r="BO24" t="str">
            <v>Change of description on BOM per R guillory email response dtd 2/28/97 1034am.</v>
          </cell>
          <cell r="BT24" t="str">
            <v>R Prasad / R Guillory</v>
          </cell>
          <cell r="BU24">
            <v>35490</v>
          </cell>
          <cell r="BV24" t="str">
            <v>R Guillory</v>
          </cell>
          <cell r="BW24" t="str">
            <v>cc: B Cowart</v>
          </cell>
          <cell r="BY24" t="str">
            <v>R Guillory</v>
          </cell>
          <cell r="BZ24" t="str">
            <v>R Prasad</v>
          </cell>
          <cell r="CA24">
            <v>35490</v>
          </cell>
        </row>
        <row r="25">
          <cell r="B25" t="str">
            <v>EMMOTT RD PLANT</v>
          </cell>
          <cell r="D25">
            <v>9</v>
          </cell>
          <cell r="E25" t="str">
            <v>Liner Hangers</v>
          </cell>
          <cell r="F25" t="str">
            <v>Tieback stem difd not drift as recd from Emmott</v>
          </cell>
          <cell r="G25" t="str">
            <v>N/A</v>
          </cell>
          <cell r="I25" t="str">
            <v>R Prasad / A White</v>
          </cell>
          <cell r="J25" t="str">
            <v>Broussard</v>
          </cell>
          <cell r="L25" t="str">
            <v>297-55</v>
          </cell>
          <cell r="M25" t="str">
            <v>297-55-0105</v>
          </cell>
          <cell r="N25" t="str">
            <v>order 111429</v>
          </cell>
          <cell r="O25" t="str">
            <v>4' Amoco style guide nose</v>
          </cell>
          <cell r="P25" t="str">
            <v>order 111429</v>
          </cell>
          <cell r="Q25">
            <v>111429</v>
          </cell>
          <cell r="R25" t="str">
            <v>Amoco</v>
          </cell>
          <cell r="T25" t="str">
            <v>N/A</v>
          </cell>
          <cell r="AA25">
            <v>7.625</v>
          </cell>
          <cell r="AD25" t="str">
            <v>N/A</v>
          </cell>
          <cell r="AF25" t="str">
            <v>N/A</v>
          </cell>
          <cell r="AI25" t="str">
            <v>N/A</v>
          </cell>
          <cell r="AK25" t="str">
            <v>Guide nose received from Emmott and would not drift.  Actual ID should be 6 3/8 but measured at 6 1/4.</v>
          </cell>
          <cell r="AX25">
            <v>75</v>
          </cell>
          <cell r="AY25" t="str">
            <v>EMMOTT / MFG, ASSY, &amp;/OR TESTING</v>
          </cell>
          <cell r="AZ25" t="str">
            <v xml:space="preserve">Per J Fraser email dtd 3/11/97, "Print error on diameter call out."
</v>
          </cell>
          <cell r="BF25" t="str">
            <v xml:space="preserve">J Fraser </v>
          </cell>
          <cell r="BG25">
            <v>35500</v>
          </cell>
          <cell r="BH25" t="str">
            <v>Submit BPR to Emmott for root cause determination &amp; preventive action.  Also request from Emmott credit against machine cost to remediate this nonconformance.</v>
          </cell>
          <cell r="BI25" t="str">
            <v xml:space="preserve">Per J Fraser 3/11/97, "Print dimension changed to 6.375 I.D.  ECN E323-97"
</v>
          </cell>
          <cell r="BM25" t="str">
            <v>R Prasad / A White, J Fraser</v>
          </cell>
          <cell r="BN25" t="str">
            <v>2/28/97, 3/11/97</v>
          </cell>
          <cell r="BO25" t="str">
            <v xml:space="preserve">Per J Fraser email, "Print changes will prevent reocurrances."
</v>
          </cell>
          <cell r="BT25" t="str">
            <v>J Fraser</v>
          </cell>
          <cell r="BU25">
            <v>35500</v>
          </cell>
          <cell r="BV25" t="str">
            <v>R Guillory</v>
          </cell>
          <cell r="BW25" t="str">
            <v>cc: B Cowart</v>
          </cell>
          <cell r="BY25" t="str">
            <v>R Guillory</v>
          </cell>
          <cell r="BZ25" t="str">
            <v>R Prasad</v>
          </cell>
          <cell r="CA25">
            <v>35561</v>
          </cell>
        </row>
        <row r="26">
          <cell r="B26" t="str">
            <v>CUSTOMER</v>
          </cell>
          <cell r="D26">
            <v>8</v>
          </cell>
          <cell r="E26" t="str">
            <v>Liner Hangers Accessories / Running tools, etc.</v>
          </cell>
          <cell r="F26" t="str">
            <v>Could not regain circulation after ball landed on seat &amp; DS line mu</v>
          </cell>
          <cell r="G26" t="str">
            <v>LB015997</v>
          </cell>
          <cell r="I26" t="str">
            <v>R Irving</v>
          </cell>
          <cell r="J26" t="str">
            <v>Broussard</v>
          </cell>
          <cell r="L26" t="str">
            <v>266-59</v>
          </cell>
          <cell r="M26" t="str">
            <v>266-59-4703</v>
          </cell>
          <cell r="O26" t="str">
            <v>Insert Landing collar w/ ball seat &amp; catcher 7" 29-32#</v>
          </cell>
          <cell r="R26" t="str">
            <v>Force Energy</v>
          </cell>
          <cell r="T26" t="str">
            <v>56 S/T L</v>
          </cell>
          <cell r="AA26">
            <v>7</v>
          </cell>
          <cell r="AD26" t="str">
            <v>12315 tol</v>
          </cell>
          <cell r="AF26" t="str">
            <v>clean</v>
          </cell>
          <cell r="AI26" t="str">
            <v>no</v>
          </cell>
          <cell r="AK26" t="str">
            <v xml:space="preserve">Dropped ball, circ dn at 2 bpm 250 psi, 22 spm; 430am:seat ball press up to to 1800 psi , s/o hgr set w/ 15000# dn at 2' off bottom.  Told at this time that rig pump would not develop 3500 psi required to shear seat so switch to Dowell unit.  Pressure to </v>
          </cell>
          <cell r="AL26" t="str">
            <v xml:space="preserve">3500 psi, 4500 psi, 6000 psi, blead off; repeat to 6500 psi; continue  this procedure in stages starting at 4500 psi in 500 psi increments up to max pressure of 8000 psi untill 11 am. Bleed off &amp; repeat.  1130 am: release 2RH, POOH. 6 pm: 2 RH on surface </v>
          </cell>
          <cell r="AM26" t="str">
            <v>w/ PBR seals &amp; LWP intact.  Insert LC was installed normally w/ no problems.  Set at 5500 psi; 3500 psi seat installed w/ no problems.</v>
          </cell>
          <cell r="AU26">
            <v>13705</v>
          </cell>
          <cell r="AX26">
            <v>62</v>
          </cell>
          <cell r="AY26" t="str">
            <v>CUSTOMER / WELL CONDITIONS / AWARENESS</v>
          </cell>
          <cell r="AZ26" t="str">
            <v>Possible plug in DS lines, etc. At customer office, reviewed Dowell charts and QC of mfg of insert float equipment per API RP 10F June 1989 ed. &amp; testing of our ball seats at Emmott.  Showed assy of insert seal unit w/ catcher and ball seat; explained</v>
          </cell>
          <cell r="BA26" t="str">
            <v xml:space="preserve">that pressure was stopped somewhere before reaching the seat.  it never reached the seat; also, no PPDB records of such incident at BOT worldwide; showed PPDB field history (no failures) to customer.  Kelty to followup w/ letter to cust per cust </v>
          </cell>
          <cell r="BB26" t="str">
            <v>instructions at mtg 3/20/97.  Per Kelty, N/C of next ZXP for this well had already been agreed btw BOT &amp; cust prior to this mtg.</v>
          </cell>
          <cell r="BF26" t="str">
            <v>R Prasad</v>
          </cell>
          <cell r="BG26">
            <v>35510</v>
          </cell>
          <cell r="BH26" t="str">
            <v>On location, Went back in w/ mills, drilled thru landing collar, POOH.  Went back in w/ 2 RH w/o dog sub and with lwp on slick stinger.  Stung into TOL w/ seals, cement, bump float collar, floats holding.  PU slick stinger to TOL to reverse, no cmt at TOL</v>
          </cell>
          <cell r="BI26" t="str">
            <v xml:space="preserve">set 40klb on ZXP sheared and set 70 klb for 2 min, circ btms up.  No pressure test, POOH, RIH T/B mills, 6 passes in sleeve, POOH, RIH w/ ZXP assy, sting seals into TOL, test seals 500 psi, PU 10' &amp; set ZXP w/ dog sub &amp; tested 1350 psi.  pump slug. pooh. </v>
          </cell>
          <cell r="BJ26" t="str">
            <v>Meet w/ customer to explain QC and justification of no failure to landing collar / ball seat.</v>
          </cell>
          <cell r="BM26" t="str">
            <v>R Irving</v>
          </cell>
          <cell r="BN26">
            <v>35489</v>
          </cell>
          <cell r="BO26" t="str">
            <v>Request from Emmott 1) Rating on insert seal unit &amp; why the seal unit did not fail at 8000 psi actual pressure, 2) Testing procedure of the aluminum stock used for mfg of ball seats &amp; what tolerance it gives us for the shear value, and 3) Feasibility of</v>
          </cell>
          <cell r="BQ26" t="str">
            <v>that is sheared.  Currently, rupture disks are being reviewed by Emmott for possible implementation into landing collar seats per G Givens 3/17/97.</v>
          </cell>
          <cell r="BT26" t="str">
            <v>R Prasad</v>
          </cell>
          <cell r="BU26">
            <v>35506</v>
          </cell>
          <cell r="BV26" t="str">
            <v>T Jiral</v>
          </cell>
          <cell r="BW26" t="str">
            <v>B Cowart</v>
          </cell>
          <cell r="BY26" t="str">
            <v>T Jiral</v>
          </cell>
          <cell r="BZ26" t="str">
            <v>R Prasad</v>
          </cell>
          <cell r="CA26">
            <v>35510</v>
          </cell>
        </row>
        <row r="27">
          <cell r="B27" t="str">
            <v>EMMOTT RD PLANT</v>
          </cell>
          <cell r="D27">
            <v>8</v>
          </cell>
          <cell r="E27" t="str">
            <v>Liner Hangers Accessories / Running tools, etc.</v>
          </cell>
          <cell r="F27" t="str">
            <v>Slimhole Landing collar ball seat blew at 5200 psi when pinned for 3100 psi</v>
          </cell>
          <cell r="G27" t="str">
            <v>LB 258476</v>
          </cell>
          <cell r="I27" t="str">
            <v>A White</v>
          </cell>
          <cell r="J27" t="str">
            <v>Broussard</v>
          </cell>
          <cell r="L27" t="str">
            <v>266-78</v>
          </cell>
          <cell r="M27" t="str">
            <v>266-78-0093</v>
          </cell>
          <cell r="O27" t="str">
            <v>5" 18# STL B X P Slimhole Landing collar w/ 3100 psi ball seat</v>
          </cell>
          <cell r="R27" t="str">
            <v>Texaco E &amp; P</v>
          </cell>
          <cell r="T27" t="str">
            <v>B-24 S/T #1</v>
          </cell>
          <cell r="AA27">
            <v>5</v>
          </cell>
          <cell r="AD27">
            <v>9565</v>
          </cell>
          <cell r="AF27" t="str">
            <v>good</v>
          </cell>
          <cell r="AI27" t="str">
            <v>no</v>
          </cell>
          <cell r="AK27" t="str">
            <v>Landing collar had a 3100 psi ball seat shear.  After setting the HMC hanger, attempted to blow the ball seat w/ rig pump.  Pressured up to 4200 psi but seat did not blow.  Bled pressure off and RU lines to Dowell.  Dowell pressured to 5200 psi before</v>
          </cell>
          <cell r="AL27" t="str">
            <v xml:space="preserve">seat blew. Called G Givens 3/17/97 who indicated that this sort of late shear in slimhole landing collar ball seats has not been a trend; brass shear screws shear against the seat.  Per PPDB, no other ball seats have blown late in this size slimhole </v>
          </cell>
          <cell r="AM27" t="str">
            <v>landing collar.</v>
          </cell>
          <cell r="AU27">
            <v>200</v>
          </cell>
          <cell r="AX27">
            <v>73</v>
          </cell>
          <cell r="AY27" t="str">
            <v>EMMOTT / ENGINEERING DESIGN, DOC., ETC.</v>
          </cell>
          <cell r="AZ27" t="str">
            <v>Unknown per G Givens 3/17/97; ref BPRs 0110, 0116, 0122, 0125</v>
          </cell>
          <cell r="BA27" t="str">
            <v>Per Z Crouch memo 7/29/98, "The problem associated with these BPR’s is fairly consistent.  Either the Ball Seat is not blowing out at the proper pressure or the Indicator is not shearing at the proper pressure.  Several theories have been thrown out as</v>
          </cell>
          <cell r="BB27" t="str">
            <v>to what the problem may be, however none have been proved conclusively.  Engineering has performed a test in order to establish what the problem is.  A TD Plug Dropping head along with a joint of casing, and a Slimhole landing collar were placed in a flow</v>
          </cell>
          <cell r="BC27" t="str">
            <v>loop.  Fresh water was circulated at 4 Bbls/min, and thepum,p down plug was released.  The Slimhole landing collar performed as it should have.  The test was inconclusive.  The above mentioned BPRs will remain open until a full response can be given."</v>
          </cell>
          <cell r="BF27" t="str">
            <v>R Prasad</v>
          </cell>
          <cell r="BG27">
            <v>35506</v>
          </cell>
          <cell r="BH27" t="str">
            <v>Pressured to 5200 psi to blow seat and proceeded  w/ job.</v>
          </cell>
          <cell r="BM27" t="str">
            <v>A White</v>
          </cell>
          <cell r="BN27">
            <v>35506</v>
          </cell>
          <cell r="BO27" t="str">
            <v xml:space="preserve">Unknown; ref BPR 0088 for insert lc ball seat 7" 29# which did not blow at 8 ksi so theyt drilled out LC &amp; proceeded w/ cmt job (no cause correlation with this BPR per G Givens since the insert LC has Al shear tab vs this slimhole LC which has brass </v>
          </cell>
          <cell r="BT27" t="str">
            <v>R Prasad</v>
          </cell>
          <cell r="BU27">
            <v>35506</v>
          </cell>
          <cell r="BV27" t="str">
            <v>B Cowart</v>
          </cell>
          <cell r="BW27" t="str">
            <v>B Cowart</v>
          </cell>
          <cell r="BY27" t="str">
            <v>cc: P Stone</v>
          </cell>
          <cell r="BZ27" t="str">
            <v>awaiting further cause / PA by Emmott</v>
          </cell>
        </row>
        <row r="28">
          <cell r="B28" t="str">
            <v>EMMOTT RD PLANT</v>
          </cell>
          <cell r="D28">
            <v>8</v>
          </cell>
          <cell r="E28" t="str">
            <v>Liner Hangers Accessories / Running tools, etc.</v>
          </cell>
          <cell r="F28" t="str">
            <v>Slimhole Landing collar ball seat blew at 5500 psi when pinned for ____ psi</v>
          </cell>
          <cell r="G28" t="str">
            <v>LB 261280</v>
          </cell>
          <cell r="I28" t="str">
            <v>H Melville</v>
          </cell>
          <cell r="J28" t="str">
            <v>Broussard</v>
          </cell>
          <cell r="L28" t="str">
            <v>266-78</v>
          </cell>
          <cell r="M28" t="str">
            <v>266-78-0079</v>
          </cell>
          <cell r="N28" t="str">
            <v>N/A</v>
          </cell>
          <cell r="O28" t="str">
            <v>5 1/2" 17# w/ STL thread #2 Slimhole Landing Collar</v>
          </cell>
          <cell r="P28" t="str">
            <v>N/A</v>
          </cell>
          <cell r="Q28" t="str">
            <v>N/A</v>
          </cell>
          <cell r="R28" t="str">
            <v>Texaco E &amp; P</v>
          </cell>
          <cell r="T28" t="str">
            <v>16B S/T</v>
          </cell>
          <cell r="AA28">
            <v>5.5</v>
          </cell>
          <cell r="AD28">
            <v>9006</v>
          </cell>
          <cell r="AF28" t="str">
            <v>good</v>
          </cell>
          <cell r="AI28" t="str">
            <v>yes</v>
          </cell>
          <cell r="AK28" t="str">
            <v xml:space="preserve">First dart latched up in slimhole landing collar 3 bbl late on displacement.  Had to pressure to 5500 psi to shear out! Possibly bursted the casing instead.  Continued to displace cement and did not bump 2nd plug.  Pumped 3 bbl over displacement.  Picked </v>
          </cell>
          <cell r="AL28" t="str">
            <v>up and set ZXP and tested backside to 2000 psi ok.   Pump slug and POOH.  Well started taking fluig approx 4 bbl/hr.</v>
          </cell>
          <cell r="AX28">
            <v>73</v>
          </cell>
          <cell r="AY28" t="str">
            <v>EMMOTT / ENGINEERING DESIGN, DOC., ETC.</v>
          </cell>
          <cell r="AZ28" t="str">
            <v>Emmott to determine</v>
          </cell>
          <cell r="BA28" t="str">
            <v>Per Z Crouch memo 7/29/98, "The problem associated with these BPR’s is fairly consistent.  Either the Ball Seat is not blowing out at the proper pressure or the Indicator is not shearing at the proper pressure.  Several theories have been thrown out as</v>
          </cell>
          <cell r="BB28" t="str">
            <v>to what the problem may be, however none have been proved conclusively.  Engineering has performed a test in order to establish what the problem is.  A TD Plug Dropping head along with a joint of casing, and a Slimhole landing collar were placed in a flow</v>
          </cell>
          <cell r="BC28" t="str">
            <v>loop.  Fresh water was circulated at 4 Bbls/min, and thepum,p down plug was released.  The Slimhole landing collar performed as it should have.  The test was inconclusive.  The above mentioned BPRs will remain open until a full response can be given."</v>
          </cell>
          <cell r="BF28" t="str">
            <v>Z Crouch</v>
          </cell>
          <cell r="BG28">
            <v>35640</v>
          </cell>
          <cell r="BH28" t="str">
            <v xml:space="preserve">Blew out at 5500 psi on location; Submit BPR to Emmott Rd to determine cause and preventive action.  Ref BPR 0100 for similar problem (but seat) w/ 5" 18# slimhole landing collar ball seat which was pinned fro 3100 psi but did not blow till 5200 psi.  </v>
          </cell>
          <cell r="BI28" t="str">
            <v>Also Ref BPR 0001 for a 4 1/2" 15.1# Slimhole LC which we pressured to 3700 psi and still did not shift sleeve.</v>
          </cell>
          <cell r="BM28" t="str">
            <v>R Prasad</v>
          </cell>
          <cell r="BN28">
            <v>35525</v>
          </cell>
          <cell r="BV28" t="str">
            <v>R Guillory</v>
          </cell>
          <cell r="BW28" t="str">
            <v>B Cowart / G Givens</v>
          </cell>
          <cell r="BY28" t="str">
            <v>R Guillory &amp; cc: P Stone</v>
          </cell>
          <cell r="BZ28" t="str">
            <v>awaiting cause and preventive action by Emmott</v>
          </cell>
        </row>
        <row r="29">
          <cell r="B29" t="str">
            <v>DISTRICT / CUST. ORDER ENTRY</v>
          </cell>
          <cell r="D29">
            <v>9</v>
          </cell>
          <cell r="E29" t="str">
            <v>Liner Hangers</v>
          </cell>
          <cell r="F29" t="str">
            <v>collapsed sleeve; wrong sleeve size ordered</v>
          </cell>
          <cell r="G29" t="str">
            <v>LB-017052</v>
          </cell>
          <cell r="I29" t="str">
            <v>Don Wade</v>
          </cell>
          <cell r="J29" t="str">
            <v>Broussard</v>
          </cell>
          <cell r="L29" t="str">
            <v>296-29</v>
          </cell>
          <cell r="M29" t="str">
            <v>296-29-0055</v>
          </cell>
          <cell r="O29" t="str">
            <v>ZXP w/ RH Profile 10' ext</v>
          </cell>
          <cell r="R29" t="str">
            <v>Texaco E &amp; P</v>
          </cell>
          <cell r="T29" t="str">
            <v>A-42 S/T 1</v>
          </cell>
          <cell r="AA29">
            <v>5</v>
          </cell>
          <cell r="AI29" t="str">
            <v>no</v>
          </cell>
          <cell r="AK29" t="str">
            <v xml:space="preserve">While running liner in hole at +/- 6500', drag down increased from 5 to 20 klb.  When at +/- 7500', DP wouldnt fill completely (we were filling w/ top drive - pipe acting as if overbalanced inside pipe because it was slugging a little).  At 1830 hr, w/ </v>
          </cell>
          <cell r="AL29" t="str">
            <v xml:space="preserve">liner shoe at 8610', drag down increased to 30 klb. PU to 35 klb over &amp; liner broke free; tried to tih but drag still excessive; when we picked up to break over again, it took 90 klb to break; after it came free, continued to POOH (drag 80-100 klb up); </v>
          </cell>
          <cell r="AM29" t="str">
            <v>when we broke conn to rack back stand, dp was on a "screaming" vaccuum.  Made conn back up &amp; started filling dp.  While filling pipe, b/s started taking extra fluid.  (B/S was taking 1/2 bbl/std while tih.  After hole went on vaccuum, b/s taking 34bbl/hr)</v>
          </cell>
          <cell r="AN29" t="str">
            <v>Filling B/S w/ trip tank while filling dp w/ top drive.  After a min of 70 bbl fill in dp, pipe began to pressure up; after hole stable, POOH to check hanger assy.  First 7 stds, drag still 60 klb up then fell to normal for rest of trip (3-23-97, 0815 hr)</v>
          </cell>
          <cell r="AO29" t="str">
            <v>hgr assy at surface; tiback ext collapsed &amp; split; L/D hgr assy &amp; waiton orders; at 1030 hrs, load hgr assy on boat &amp; ship to Lafaette (3/24/97, 0830 hrs); new hgr assy at rig. Remove ext 1300 hrs, tih w/ liner (fillup dp w/ csg fillup line, not top drive</v>
          </cell>
          <cell r="AP29" t="str">
            <v xml:space="preserve">3/25/97 1500 hr).  Liner shoe at 7" window (PU wt 260 klb, s/o wt 230 klb).  Attempt to work liner through window (s/o indicator at 200 klb, pu liner out of window and turn to left to reposition shoe).  All attempts at this failed (1700 hrs).  Co rep &amp; </v>
          </cell>
          <cell r="AQ29" t="str">
            <v xml:space="preserve">engr made decision to try to rotate slowly to left while s/o off thru window; liner did not go.  When we picked up out of window, string wt was shy by 30 klb (liner wt 30 klb when we mu hgr assy; thru, we unscrewed something.  PU above fish &amp; circ </v>
          </cell>
          <cell r="AR29" t="str">
            <v>(3/26/97 0200 hr).  POOH 2100 hr, L/D hgr assy &amp; 6 jts 5" csg (2230 hr); spent next 2.5 days (from 3/26/97 at 2230 to 3/30/97 at 1300) to get all of 5" csg out of hole.</v>
          </cell>
          <cell r="AU29">
            <v>30808</v>
          </cell>
          <cell r="AV29">
            <v>30808</v>
          </cell>
          <cell r="AX29">
            <v>21</v>
          </cell>
          <cell r="AY29" t="str">
            <v>DISTRICT / PLANNING / SETTING UP JOB</v>
          </cell>
          <cell r="AZ29" t="str">
            <v xml:space="preserve">Proper equipment was not ordered. A 5 1/8" ID sleeve was to be stabbed for this job; sales sent this info to district svc mgmt but a 5 1/4" ID sleeve was stabbed instead.  The BOT TST and co rep on location noticed this 5 1/4" ID sleeve &amp; RIH with it. </v>
          </cell>
          <cell r="BA29" t="str">
            <v>During discussion btw BOT TST on locn &amp; BOT sales, sales found discrepancy in that svc mgmt set up job differently from what was ordered by BOT Sales rep.</v>
          </cell>
          <cell r="BF29" t="str">
            <v>D Wade</v>
          </cell>
          <cell r="BG29">
            <v>35530</v>
          </cell>
          <cell r="BH29" t="str">
            <v>Develop Liner hanger checklist containing std set of info for all 4 parties (Sales, Svc mgmt, Warehousemen, &amp; TST).</v>
          </cell>
          <cell r="BM29" t="str">
            <v>R Prasad</v>
          </cell>
          <cell r="BN29">
            <v>35610</v>
          </cell>
          <cell r="BO29" t="str">
            <v>awaiting procedure development and implementation of standard liner hanger lodaout sheet to be used by sales, svc mgmt, whse, &amp; TST.</v>
          </cell>
          <cell r="BT29" t="str">
            <v>D Wade / R Prasad</v>
          </cell>
          <cell r="BU29">
            <v>35640</v>
          </cell>
          <cell r="BV29" t="str">
            <v>D Wade / J Solari</v>
          </cell>
          <cell r="BW29" t="str">
            <v>cc: G Givens</v>
          </cell>
          <cell r="BY29" t="str">
            <v>cc: P Stone</v>
          </cell>
          <cell r="BZ29" t="str">
            <v>awaiting final cost, CA &amp; PA</v>
          </cell>
          <cell r="CA29">
            <v>35640</v>
          </cell>
        </row>
        <row r="30">
          <cell r="B30" t="str">
            <v>EMMOTT RD PLANT</v>
          </cell>
          <cell r="D30">
            <v>9</v>
          </cell>
          <cell r="E30" t="str">
            <v>Liner Hangers</v>
          </cell>
          <cell r="F30" t="str">
            <v>pumped seals out of sleeve when blowing ball seat since released hgr before blowing ball seat; ball seat sheared high</v>
          </cell>
          <cell r="G30" t="str">
            <v>LB 017195</v>
          </cell>
          <cell r="I30" t="str">
            <v>S Ireland</v>
          </cell>
          <cell r="J30" t="str">
            <v>Broussard</v>
          </cell>
          <cell r="L30">
            <v>29525</v>
          </cell>
          <cell r="M30">
            <v>295250070</v>
          </cell>
          <cell r="O30" t="str">
            <v>5 1/2 17# x 7 5/8 26.4 # ZXP / HMC</v>
          </cell>
          <cell r="P30" t="str">
            <v>N/A</v>
          </cell>
          <cell r="Q30" t="str">
            <v>N/A</v>
          </cell>
          <cell r="R30" t="str">
            <v>Texaco E &amp; P</v>
          </cell>
          <cell r="T30" t="str">
            <v>A-12</v>
          </cell>
          <cell r="AA30">
            <v>5.5</v>
          </cell>
          <cell r="AD30">
            <v>3671.1</v>
          </cell>
          <cell r="AF30" t="str">
            <v>good</v>
          </cell>
          <cell r="AI30" t="str">
            <v>N/A</v>
          </cell>
          <cell r="AK30" t="str">
            <v xml:space="preserve">1) Released hanger then tried to blow ball seat (3200 psi, pinned for 2500 psi; pumped seals out in process of blowing ball seat, also set ZXP w/ jar effect after blowing ball seat &amp; seals were pumped out.  Should have blown ball seat PRIOR to releasing </v>
          </cell>
          <cell r="AL30" t="str">
            <v>hanger.  2) The ball seat was finally blown, on the 2nd trip in, at 3000 psi (pinned at 2500 psi = 20% over nominal shear) this high shear out has occurred before Ref BPRs 001, 100, 110.</v>
          </cell>
          <cell r="AM30" t="str">
            <v xml:space="preserve">3) The job setup did not address the slimhole plugs (1st plug) if 1st shifts thru landing collar high, could have pumped seals out at this time, if not earlier.  Per L Sibley ltr dtd 4/15/97, rig was shut down for 17.5 hrs from the time they started pooh </v>
          </cell>
          <cell r="AN30" t="str">
            <v>til they got back in the hole with the packoff.  Since the ZXP set during the 1st trip, they were not able to circulate the cement job.  Also indicates that serviceman was negligent in his duties.</v>
          </cell>
          <cell r="AU30">
            <v>14280.25</v>
          </cell>
          <cell r="AV30">
            <v>14280.25</v>
          </cell>
          <cell r="AX30">
            <v>73</v>
          </cell>
          <cell r="AY30" t="str">
            <v>EMMOTT / ENGINEERING DESIGN, DOC., ETC.</v>
          </cell>
          <cell r="AZ30" t="str">
            <v xml:space="preserve">1) The TST running the job attempted to blow the ball seat AFTER releasing off hangers in the past; with this lightweight liner &amp; shallow setting depth, pumping the seals out during ball seat blow was a definite risk.  The TST now knows he is NOT to </v>
          </cell>
          <cell r="BA30" t="str">
            <v xml:space="preserve">blow ball seats prior to releasing hangers; the available dp weight (approx 55 klb with buoyancy factor) was not enough to overcome the pressure acting on the packoff ID area during ball blowing.  2) EVEN IF BALL SEAT WAS BLOWN BEFORE RELEASING HANGER, </v>
          </cell>
          <cell r="BB30" t="str">
            <v>THE 1ST SLIMHOLE WIPER PLUG WOULD HAVE SHEARED THRU AND IF SHEARED HIGH (MINIMUM 2100 PSI), SEALS WOULD HAVE BEEN PUMPED OUT AT THIS TIME, IF NOT ENOUGH DP WEIGHT SLACKED OFF ON SETTING TOOL DURING CMT JOB (THIS WOULD HAVE PERMITTED CEMENT OUT LINER TOP).</v>
          </cell>
          <cell r="BC30" t="str">
            <v>3)  The high shear out on the ball seat has not yet been addressed by engr (ref BPRs 001, 100, 110) &amp; will hopefully be addressed after this recurrence.</v>
          </cell>
          <cell r="BF30" t="str">
            <v>S Ireland / R Prasad</v>
          </cell>
          <cell r="BG30">
            <v>35534</v>
          </cell>
          <cell r="BH30" t="str">
            <v>Went back in with new seals and screwed back into hanger and blew ball seat.  Submit BPR to Emmott Rd to determine root cause of high ball seat shear; ref older BPRs of similar high shear out.</v>
          </cell>
          <cell r="BM30" t="str">
            <v>S Ireland</v>
          </cell>
          <cell r="BN30">
            <v>35532</v>
          </cell>
          <cell r="BO30" t="str">
            <v xml:space="preserve">1) Per S Ireland, ball seats will be blown PRIOR to releasing hanger off running tool, also, 2) In job preparation, the following must be considered: the 1st slimhole wiper plug, if shears high, may pump seals out of sleeve as well.  Calculations must be </v>
          </cell>
          <cell r="BQ30" t="str">
            <v>holding them in the sleeve, especially in these shallow liners).</v>
          </cell>
          <cell r="BT30" t="str">
            <v>S Ireland / R Prasad</v>
          </cell>
          <cell r="BU30">
            <v>35534</v>
          </cell>
          <cell r="BV30" t="str">
            <v>T Jiral</v>
          </cell>
          <cell r="BW30" t="str">
            <v>B Cowart, cc: G Givens</v>
          </cell>
          <cell r="BY30" t="str">
            <v>T Jiral, cc: P Stone</v>
          </cell>
          <cell r="BZ30" t="str">
            <v>awaiting distribution to liner districts and sales &amp; svc reps &amp; PA by Emmott</v>
          </cell>
          <cell r="CA30">
            <v>35534</v>
          </cell>
        </row>
        <row r="31">
          <cell r="B31" t="str">
            <v>EMMOTT RD PLANT</v>
          </cell>
          <cell r="D31">
            <v>9</v>
          </cell>
          <cell r="E31" t="str">
            <v>Liner Hangers</v>
          </cell>
          <cell r="F31" t="str">
            <v>7 5/8 39# x 9 5/8 53.5# zxp w/ 10' type 3 ext leak at shop test</v>
          </cell>
          <cell r="G31" t="str">
            <v>N/A</v>
          </cell>
          <cell r="I31" t="str">
            <v>A White</v>
          </cell>
          <cell r="J31" t="str">
            <v>Broussard</v>
          </cell>
          <cell r="L31">
            <v>29629</v>
          </cell>
          <cell r="M31">
            <v>296290010</v>
          </cell>
          <cell r="N31" t="str">
            <v>w/o 122912</v>
          </cell>
          <cell r="O31" t="str">
            <v>7 5/8 39# x 9 5/8 53.5# zxp w/ 10' type 3 ext</v>
          </cell>
          <cell r="P31" t="str">
            <v>order 122912</v>
          </cell>
          <cell r="Q31" t="str">
            <v>order 122912</v>
          </cell>
          <cell r="R31" t="str">
            <v>W &amp; T Offshore</v>
          </cell>
          <cell r="AA31">
            <v>7.625</v>
          </cell>
          <cell r="AI31" t="str">
            <v>no</v>
          </cell>
          <cell r="AK31" t="str">
            <v xml:space="preserve">When testing stabup liner assy in shop, the zxp started leaking 2000 psi thru the shear screw holes at top of zxp (initial shear pinning for 6 pins, not 9).  Sticker on ZXP assy shows "UHPR 543, dates inspected 3/31/97, order # 122912, actual ID 6.610, </v>
          </cell>
          <cell r="AL31" t="str">
            <v>actual OD 8.319"</v>
          </cell>
          <cell r="AU31">
            <v>9198.07</v>
          </cell>
          <cell r="AV31">
            <v>25265.4</v>
          </cell>
          <cell r="AX31">
            <v>75</v>
          </cell>
          <cell r="AY31" t="str">
            <v>EMMOTT / MFG, ASSY, &amp;/OR TESTING</v>
          </cell>
          <cell r="AZ31" t="str">
            <v>Ref Engr Z Crouch email</v>
          </cell>
          <cell r="BH31" t="str">
            <v xml:space="preserve">Submit BPR to Emmott requesting cause and preventive action; request cause for recurrence as well (ref BPR 0047 same size zxp, with different w/o #, same shop leak, different location on zxp assy); also request from Emmott attn R Bennett credit towards </v>
          </cell>
          <cell r="BI31" t="str">
            <v xml:space="preserve">costs incurred.  ZXP run 4/26/97.    Submit BPR to Emmott requesting credit relief for hotshot / shop time &amp; credits applied to customer: 27803.49= 2nd run ZXP + ploish mills, &amp; service.  Customer also requested adiditional 5% discount on all future work </v>
          </cell>
          <cell r="BJ31" t="str">
            <v>until an additional $50000. is received in concessions; this additional 5% will not be in effect per J Solari 7/2/97.</v>
          </cell>
          <cell r="BM31" t="str">
            <v>R Prasad</v>
          </cell>
          <cell r="BN31" t="str">
            <v>4/16/97, 7/1/97</v>
          </cell>
          <cell r="BO31" t="str">
            <v>1) Awaiting 1st test &amp; run of chevron stack ZXP (modified) on another well to prove design change (done), and 2) awaiting credit relief settlement from Emmott Rd to close this BPR.</v>
          </cell>
          <cell r="BT31" t="str">
            <v>R Prasad</v>
          </cell>
          <cell r="BU31">
            <v>35612</v>
          </cell>
          <cell r="BV31" t="str">
            <v>R Guillory</v>
          </cell>
          <cell r="BW31" t="str">
            <v>cc: B Cowart, R Bennett</v>
          </cell>
          <cell r="BX31" t="str">
            <v>L Sibley</v>
          </cell>
          <cell r="BY31" t="str">
            <v>R Guillory; P Stone</v>
          </cell>
          <cell r="BZ31" t="str">
            <v>awaiting pa by Emmott + credit due</v>
          </cell>
          <cell r="CA31">
            <v>35643</v>
          </cell>
        </row>
        <row r="32">
          <cell r="B32" t="str">
            <v>EMMOTT RD PLANT</v>
          </cell>
          <cell r="D32">
            <v>8</v>
          </cell>
          <cell r="E32" t="str">
            <v>Liner Hangers Accessories / Running tools, etc.</v>
          </cell>
          <cell r="F32" t="str">
            <v>Mandrel for insert hydraulic setting tool sheared at threads during 7500 psi setting tool test at shop. ref BPR 0039 - repeat</v>
          </cell>
          <cell r="G32" t="str">
            <v>N/A</v>
          </cell>
          <cell r="I32" t="str">
            <v>G Weaver / R Prasad</v>
          </cell>
          <cell r="J32" t="str">
            <v>Broussard</v>
          </cell>
          <cell r="L32" t="str">
            <v>266-57-4001</v>
          </cell>
          <cell r="M32" t="str">
            <v>07-82193-00</v>
          </cell>
          <cell r="N32" t="str">
            <v>WO</v>
          </cell>
          <cell r="O32" t="str">
            <v>Mandrel f/ Hydraulic insert setting tool</v>
          </cell>
          <cell r="P32" t="str">
            <v>N/A</v>
          </cell>
          <cell r="Q32" t="str">
            <v>N/A</v>
          </cell>
          <cell r="R32" t="str">
            <v>N/A</v>
          </cell>
          <cell r="T32" t="str">
            <v>N/A</v>
          </cell>
          <cell r="AA32" t="str">
            <v>N/A</v>
          </cell>
          <cell r="AD32" t="str">
            <v>N/A</v>
          </cell>
          <cell r="AF32" t="str">
            <v>N/A</v>
          </cell>
          <cell r="AI32" t="str">
            <v>N/A</v>
          </cell>
          <cell r="AK32" t="str">
            <v xml:space="preserve">During test of setting tool, mandrel threads sheared from handle adapter.  Test pressure 7500 psi.  Work order number etched on bottom face of mandrel is </v>
          </cell>
          <cell r="AL32" t="str">
            <v xml:space="preserve">(Response to BPR 0039 dated 12/2/96, was received 2/13/97, stating that "no apparent cause for failure was evident; since this has been the 2nd reported failure of this </v>
          </cell>
          <cell r="AM32" t="str">
            <v>type, engineering decided to take the following action: the two piece mandrel and handle was changed to a 1 piece design and thread length was increased on the mandrel and handle apapter.  The additional length would give more stability and strength.")</v>
          </cell>
          <cell r="AN32" t="str">
            <v>The Emmott Rd Product Number Change Notice E160-97 that accompanied this response from Emmott states that all work - in process, all plant inventory, and all field inventory disposition: use until stock is depleted.  As a result of the last failure BPR</v>
          </cell>
          <cell r="AO32" t="str">
            <v xml:space="preserve">0039, we ordered another mandrel, tested it and it failed again. </v>
          </cell>
          <cell r="AU32">
            <v>1015.55</v>
          </cell>
          <cell r="AX32">
            <v>73</v>
          </cell>
          <cell r="AY32" t="str">
            <v>EMMOTT / ENGINEERING DESIGN, DOC., ETC.</v>
          </cell>
          <cell r="AZ32" t="str">
            <v>reference BPR 0039 - repeat occurrence.   The Product Number Change Notice E160-97, allowing use of current stock and inventory at plant, allowed another shipment of a nonconforming mandrel to our district (and possibly others as well).</v>
          </cell>
          <cell r="BH32" t="str">
            <v xml:space="preserve">Submit BPR to Emmott Rd to determine cause for repeat occurrence &amp; preventive action.  Request from Emmott Rd no further shipments of old product number to our district.  Also request from Emmott attn R Bennett credit for costs incurred.  Also request </v>
          </cell>
          <cell r="BI32" t="str">
            <v>credit for same costs incurred on BPR 0039 which resulted in ecn - use until stock is depleted.</v>
          </cell>
          <cell r="BJ32" t="str">
            <v>AS400 &amp; from districts' inventories?</v>
          </cell>
          <cell r="BM32" t="str">
            <v>R Prasad</v>
          </cell>
          <cell r="BN32">
            <v>35537</v>
          </cell>
          <cell r="BV32" t="str">
            <v>R Lane</v>
          </cell>
          <cell r="BW32" t="str">
            <v>Z Crouch</v>
          </cell>
          <cell r="BY32" t="str">
            <v>R Lane, cc: P Stone</v>
          </cell>
          <cell r="BZ32" t="str">
            <v>awaiting PA by Emmott</v>
          </cell>
        </row>
        <row r="33">
          <cell r="B33" t="str">
            <v>EMMOTT RD PLANT</v>
          </cell>
          <cell r="D33">
            <v>9</v>
          </cell>
          <cell r="E33" t="str">
            <v>Liner Hangers</v>
          </cell>
          <cell r="F33" t="str">
            <v>7 5/8 39# x 9 5/8 53.5# zxp w/ 10' type 3 ext leak at shop test</v>
          </cell>
          <cell r="G33" t="str">
            <v>N/A</v>
          </cell>
          <cell r="I33" t="str">
            <v>A White</v>
          </cell>
          <cell r="J33" t="str">
            <v>Broussard</v>
          </cell>
          <cell r="L33">
            <v>29629</v>
          </cell>
          <cell r="M33">
            <v>296290010</v>
          </cell>
          <cell r="N33" t="str">
            <v>w/o 120342</v>
          </cell>
          <cell r="O33" t="str">
            <v>7 5/8 39# x 9 5/8 53.5# zxp w/ 10' type 3 ext</v>
          </cell>
          <cell r="P33" t="str">
            <v>order 120342</v>
          </cell>
          <cell r="Q33" t="str">
            <v>order 120342</v>
          </cell>
          <cell r="R33" t="str">
            <v>W &amp; T Offshore</v>
          </cell>
          <cell r="AA33">
            <v>7.625</v>
          </cell>
          <cell r="AI33" t="str">
            <v>no</v>
          </cell>
          <cell r="AK33" t="str">
            <v xml:space="preserve">When testing stabup liner assy in shop, the zxp started leaking &lt; 1000 psi thru the screw hole at top of zxp (like a sieve).  Sticker on ZXP assy shows "UHPR 365, date inspected 3/1/97, order # 120342, actual ID 6.620, </v>
          </cell>
          <cell r="AL33" t="str">
            <v>actual OD 8.319 Tested 500 psi"</v>
          </cell>
          <cell r="AU33">
            <v>971.2</v>
          </cell>
          <cell r="AV33" t="str">
            <v>none</v>
          </cell>
          <cell r="AX33">
            <v>75</v>
          </cell>
          <cell r="AY33" t="str">
            <v>EMMOTT / MFG, ASSY, &amp;/OR TESTING</v>
          </cell>
          <cell r="BH33" t="str">
            <v>Submit BPR to Emmott requesting cause and preventive action; request cause for recurrence as well (ref BPRs 0047 &amp; 0119 same size zxp, same w/o as BPR 0119, same shop leak, different location on zxp assy); also request from Emmott</v>
          </cell>
          <cell r="BI33" t="str">
            <v>attn R Bennett credit towards costs incurred.  Procedure from R Bennett received week of 5/5/97 re modification to zxp to include chevron stack.</v>
          </cell>
          <cell r="BM33" t="str">
            <v>R Prasad</v>
          </cell>
          <cell r="BN33">
            <v>35538</v>
          </cell>
          <cell r="BO33" t="str">
            <v>supposedly, emmott rd has done something to fix this permanently?</v>
          </cell>
          <cell r="BT33" t="str">
            <v>R Prasad / R Bennett Phone call</v>
          </cell>
          <cell r="BU33">
            <v>35643</v>
          </cell>
          <cell r="BV33" t="str">
            <v>R Lane</v>
          </cell>
          <cell r="BW33" t="str">
            <v>cc: B Cowart, R Bennett</v>
          </cell>
          <cell r="BY33" t="str">
            <v>R Lane, R Guillory; P Stone</v>
          </cell>
          <cell r="BZ33" t="str">
            <v>awaiting pa by Emmott + credit disposition</v>
          </cell>
          <cell r="CA33">
            <v>35643</v>
          </cell>
        </row>
        <row r="34">
          <cell r="B34" t="str">
            <v>EMMOTT RD PLANT</v>
          </cell>
          <cell r="D34">
            <v>8</v>
          </cell>
          <cell r="E34" t="str">
            <v>Liner Hangers Accessories / Running tools, etc.</v>
          </cell>
          <cell r="F34" t="str">
            <v>Ball seat sheared high; 1st plug indicator sheared high on 5" slimhole lc; 5th SLIMHOLE LC INCIDENT</v>
          </cell>
          <cell r="G34" t="str">
            <v>LB 016047</v>
          </cell>
          <cell r="I34" t="str">
            <v>H Menard</v>
          </cell>
          <cell r="J34" t="str">
            <v>Broussard</v>
          </cell>
          <cell r="L34">
            <v>26678</v>
          </cell>
          <cell r="M34">
            <v>266780093</v>
          </cell>
          <cell r="O34" t="str">
            <v>5" 18# STL B X P Slimhole Landing collar w/ 3100 psi ball seat &amp; 1500 psi indicator shear</v>
          </cell>
          <cell r="P34" t="str">
            <v>N/A</v>
          </cell>
          <cell r="Q34" t="str">
            <v>N/A</v>
          </cell>
          <cell r="R34" t="str">
            <v>Texaco</v>
          </cell>
          <cell r="T34" t="str">
            <v>#136 S/T</v>
          </cell>
          <cell r="AA34">
            <v>5</v>
          </cell>
          <cell r="AD34">
            <v>16424.88</v>
          </cell>
          <cell r="AF34" t="str">
            <v>OBM</v>
          </cell>
          <cell r="AI34" t="str">
            <v>?</v>
          </cell>
          <cell r="AK34" t="str">
            <v xml:space="preserve">Set hanger w/ 1800 psi; ball seat took 4400 psu to shear (pinned for 3100 psi); pressured to 3000 psi &amp; bled off, pressured two times; then rigged up Dowell &amp; pressures up to 4400 psi before ball seat sheared; did cmt job, drop dart #1 ahead of cmt &amp; </v>
          </cell>
          <cell r="AL34" t="str">
            <v xml:space="preserve">displaced w/ #2 plug; #1 plug bumped and had t presure to 5000 psi (indicator shear pinned for 1500 psi) twice; third time it blew w/ 4500 psi; then continued to displace mud; #2 plug bumped w/ 1 bbl over; pressured to 2000 psi when bump held ok.  More </v>
          </cell>
          <cell r="AM34" t="str">
            <v xml:space="preserve">background: 4 hr 16 min pumping time on cmt,  mix 150 sks 35.8 bbl slurry @ 16.8 ppg, pump 10 bbl of diesel, then 10 bbl of spacer, then dropped #1 plug, pumped 35.8 bbl cmt the dropped #2 dart, displaced cmt at 4 bpm w/ 2700 psi w/ 50 bbl.  Displaced </v>
          </cell>
          <cell r="AN34" t="str">
            <v>lost returns 130.5 bbl #1 dart bumped pressures to 5 ksi, then beld off same; repressured  2nd time to 5 ksi, bled off once more; repressured to 4500 psi; had shear; after shear, kept pumping down #2 plug, established returns once more then #2 plug bumped</v>
          </cell>
          <cell r="AO34" t="str">
            <v>pressured up to 2 ksi, held ok.  This was a tack and squeecejob.  After bumping plug, pulled 5 stds &amp; did squeeze job per Texaco Co man.  Ref BPRs 001, 100, 110, 116 for similar incidents (high shears) on slimhole landing collars.</v>
          </cell>
          <cell r="AX34">
            <v>73</v>
          </cell>
          <cell r="AY34" t="str">
            <v>EMMOTT / ENGINEERING DESIGN, DOC., ETC.</v>
          </cell>
          <cell r="BA34" t="str">
            <v>Per Z Crouch memo 7/29/98, "The problem associated with these BPR’s is fairly consistent.  Either the Ball Seat is not blowing out at the proper pressure or the Indicator is not shearing at the proper pressure.  Several theories have been thrown out as</v>
          </cell>
          <cell r="BB34" t="str">
            <v>to what the problem may be, however none have been proved conclusively.  Engineering has performed a test in order to establish what the problem is.  A TD Plug Dropping head along with a joint of casing, and a Slimhole landing collar were placed in a flow</v>
          </cell>
          <cell r="BC34" t="str">
            <v>loop.  Fresh water was circulated at 4 Bbls/min, and thepum,p down plug was released.  The Slimhole landing collar performed as it should have.  The test was inconclusive.  The above mentioned BPRs will remain open until a full response can be given."</v>
          </cell>
          <cell r="BF34" t="str">
            <v>Z Crouch</v>
          </cell>
          <cell r="BG34">
            <v>35640</v>
          </cell>
          <cell r="BH34" t="str">
            <v>Submit BPR to Emmott requesting review of BPRs 001, 100, 110, 116, &amp; 122 to determine cause and preventive action.  Request reponse asap; (other related BPRs are still open).</v>
          </cell>
          <cell r="BM34" t="str">
            <v>R Prasad</v>
          </cell>
          <cell r="BN34">
            <v>35541</v>
          </cell>
          <cell r="BV34" t="str">
            <v>R Lane</v>
          </cell>
          <cell r="BW34" t="str">
            <v>Z Crouch</v>
          </cell>
          <cell r="BY34" t="str">
            <v>R Lane, R Guillory; P Stone</v>
          </cell>
          <cell r="BZ34" t="str">
            <v>awaiting cause &amp; PA by Emmott</v>
          </cell>
        </row>
        <row r="35">
          <cell r="B35" t="str">
            <v>CUSTOMER</v>
          </cell>
          <cell r="D35">
            <v>8</v>
          </cell>
          <cell r="E35" t="str">
            <v>Liner Hangers Accessories / Running tools, etc.</v>
          </cell>
          <cell r="F35" t="str">
            <v>Issued TD head to be run by customer; plug dropped early per customer</v>
          </cell>
          <cell r="G35" t="str">
            <v>LB017243</v>
          </cell>
          <cell r="I35" t="str">
            <v>N Johnson</v>
          </cell>
          <cell r="J35" t="str">
            <v>Broussard</v>
          </cell>
          <cell r="L35" t="str">
            <v>278-28</v>
          </cell>
          <cell r="M35" t="str">
            <v>278-28-0003</v>
          </cell>
          <cell r="N35" t="str">
            <v>N/A</v>
          </cell>
          <cell r="O35" t="str">
            <v>4 1/2" IF Mod "TD" Plug Dropping Sub</v>
          </cell>
          <cell r="P35" t="str">
            <v>N/A</v>
          </cell>
          <cell r="Q35" t="str">
            <v>N/A</v>
          </cell>
          <cell r="R35" t="str">
            <v>Texaco</v>
          </cell>
          <cell r="T35" t="str">
            <v>#1</v>
          </cell>
          <cell r="AA35" t="str">
            <v>N/A</v>
          </cell>
          <cell r="AD35" t="str">
            <v>N/A</v>
          </cell>
          <cell r="AF35" t="str">
            <v>N/A</v>
          </cell>
          <cell r="AI35" t="str">
            <v>N/A</v>
          </cell>
          <cell r="AK35" t="str">
            <v>Plug left early.  Upon tool teardown, the svc mgr &amp; reg engr inspected tool and all components are functioning properly, in accordance with tech unit.</v>
          </cell>
          <cell r="AX35">
            <v>62</v>
          </cell>
          <cell r="AY35" t="str">
            <v>CUSTOMER / WELL CONDITIONS / AWARENESS</v>
          </cell>
          <cell r="AZ35" t="str">
            <v>The plug was dropped as per tech unit operating instructions; lock tube was moved to drop position to allow pdp to fall thru theplug stop.</v>
          </cell>
          <cell r="BF35" t="str">
            <v>D Wade / R Prasad</v>
          </cell>
          <cell r="BG35">
            <v>35543</v>
          </cell>
          <cell r="BH35" t="str">
            <v xml:space="preserve">Tear down TD Head and inspect sleeve and plug stop for proper operation. Submit completed BPR to N Johnson. </v>
          </cell>
          <cell r="BM35" t="str">
            <v>R Prasad</v>
          </cell>
          <cell r="BN35">
            <v>35542</v>
          </cell>
          <cell r="BO35" t="str">
            <v>BOT Cade to have a TST on location to ensure TD head is in locked position until the time the plug must be dropped.</v>
          </cell>
          <cell r="BT35" t="str">
            <v>D Wade</v>
          </cell>
          <cell r="BU35">
            <v>35543</v>
          </cell>
          <cell r="BV35" t="str">
            <v>D Wade / J Solari</v>
          </cell>
          <cell r="BW35" t="str">
            <v>cc: Z Crouch</v>
          </cell>
          <cell r="BY35" t="str">
            <v>cc: P Stone</v>
          </cell>
          <cell r="BZ35" t="str">
            <v>D Wade</v>
          </cell>
          <cell r="CA35">
            <v>35543</v>
          </cell>
        </row>
        <row r="36">
          <cell r="B36" t="str">
            <v>EMMOTT RD PLANT</v>
          </cell>
          <cell r="D36">
            <v>8</v>
          </cell>
          <cell r="E36" t="str">
            <v>Liner Hangers Accessories / Running tools, etc.</v>
          </cell>
          <cell r="F36" t="str">
            <v>Had to emerg release HR / Chesapeake again (3rd time in last year)</v>
          </cell>
          <cell r="G36" t="str">
            <v>LB 016315</v>
          </cell>
          <cell r="I36" t="str">
            <v>Sam Ireland</v>
          </cell>
          <cell r="J36" t="str">
            <v>Broussard</v>
          </cell>
          <cell r="L36" t="str">
            <v>266-66</v>
          </cell>
          <cell r="M36" t="str">
            <v>266-66-9999</v>
          </cell>
          <cell r="N36" t="str">
            <v>N/A</v>
          </cell>
          <cell r="O36" t="str">
            <v>HR liner setting tool</v>
          </cell>
          <cell r="P36" t="str">
            <v>N/A</v>
          </cell>
          <cell r="Q36" t="str">
            <v>N/A</v>
          </cell>
          <cell r="R36" t="str">
            <v>Chesapeake</v>
          </cell>
          <cell r="T36">
            <v>1</v>
          </cell>
          <cell r="AA36">
            <v>4</v>
          </cell>
          <cell r="AD36">
            <v>14137</v>
          </cell>
          <cell r="AF36" t="str">
            <v>good</v>
          </cell>
          <cell r="AI36" t="str">
            <v>no</v>
          </cell>
          <cell r="AK36" t="str">
            <v>After running to bottom (sleeve + liner, no hanger), couldnt release HR tool by pressure per tech unit</v>
          </cell>
          <cell r="AX36">
            <v>73</v>
          </cell>
          <cell r="AY36" t="str">
            <v>EMMOTT / ENGINEERING DESIGN, DOC., ETC.</v>
          </cell>
          <cell r="AZ36" t="str">
            <v xml:space="preserve">Drill down liner induces torque to HR; we normally pin two pins in cylinder &amp; 3 annealed steel pins in emergency release (standard is 2 brass in emergency) to prevent premature emergency releasing of tool; but, in these Chesapeake wells, HR's, after torn </v>
          </cell>
          <cell r="BA36" t="str">
            <v>down, display heavy barrite around setting sleeve, probably preventing proper hydraulic release with pressure.  Ref BPR 0071 and referenced (in BPR 0071) other jobs for Chesapeake in which we had to emergency release.  Per engineering in response dated</v>
          </cell>
          <cell r="BB36" t="str">
            <v xml:space="preserve"> 4/8/97 to BPR 0071, "it is not feasible to improve the release of this tools for an isolated well condition."</v>
          </cell>
          <cell r="BF36" t="str">
            <v>R Prasad / S Ireland</v>
          </cell>
          <cell r="BG36">
            <v>35548</v>
          </cell>
          <cell r="BH36" t="str">
            <v>Had to emergency release the HR tool.  Submit BPR to engineering at Emmott to either close as is with same response as BPR 0071, or further investigation by engineering to prevent recurrences.</v>
          </cell>
          <cell r="BM36" t="str">
            <v>R Prasad</v>
          </cell>
          <cell r="BN36">
            <v>35548</v>
          </cell>
          <cell r="BO36" t="str">
            <v>engineering needs better info to investigate; record BPR for repeat occurrences, etc.</v>
          </cell>
          <cell r="BV36" t="str">
            <v>R Lane</v>
          </cell>
          <cell r="BW36" t="str">
            <v>Z Crouch</v>
          </cell>
          <cell r="BY36" t="str">
            <v>R Lane, cc: P Stone</v>
          </cell>
          <cell r="BZ36" t="str">
            <v>R Prasad</v>
          </cell>
          <cell r="CA36">
            <v>35597</v>
          </cell>
        </row>
        <row r="37">
          <cell r="B37" t="str">
            <v>EMMOTT RD PLANT</v>
          </cell>
          <cell r="D37">
            <v>8</v>
          </cell>
          <cell r="E37" t="str">
            <v>Liner Hangers Accessories / Running tools, etc.</v>
          </cell>
          <cell r="F37" t="str">
            <v>Took 6000 psi to shift sleeve of slimhole landing collar</v>
          </cell>
          <cell r="G37" t="str">
            <v>LB 016198</v>
          </cell>
          <cell r="I37" t="str">
            <v>R Scroggins</v>
          </cell>
          <cell r="J37" t="str">
            <v>Broussard</v>
          </cell>
          <cell r="L37" t="str">
            <v>266-72</v>
          </cell>
          <cell r="M37" t="str">
            <v>266-72-0068</v>
          </cell>
          <cell r="N37" t="str">
            <v>N/A</v>
          </cell>
          <cell r="O37" t="str">
            <v>4 1/12" 15.1# Slimhole landing collar</v>
          </cell>
          <cell r="P37" t="str">
            <v>N/A</v>
          </cell>
          <cell r="Q37" t="str">
            <v>N/A</v>
          </cell>
          <cell r="R37" t="str">
            <v>Amoco</v>
          </cell>
          <cell r="T37" t="str">
            <v>A-8</v>
          </cell>
          <cell r="AA37">
            <v>4.5</v>
          </cell>
          <cell r="AD37">
            <v>14237</v>
          </cell>
          <cell r="AF37" t="str">
            <v>OBM - good</v>
          </cell>
          <cell r="AI37" t="str">
            <v>no</v>
          </cell>
          <cell r="AK37" t="str">
            <v>While displacing 1st plug landed, pressure to 5000 psi, did not shift sleeve; bled &amp; represssured to 6000 psi to shift sleeve.</v>
          </cell>
          <cell r="AX37">
            <v>73</v>
          </cell>
          <cell r="AY37" t="str">
            <v>EMMOTT / ENGINEERING DESIGN, DOC., ETC.</v>
          </cell>
          <cell r="BA37" t="str">
            <v>Per Z Crouch memo 7/29/98, "The problem associated with these BPR’s is fairly consistent.  Either the Ball Seat is not blowing out at the proper pressure or the Indicator is not shearing at the proper pressure.  Several theories have been thrown out as</v>
          </cell>
          <cell r="BB37" t="str">
            <v>to what the problem may be, however none have been proved conclusively.  Engineering has performed a test in order to establish what the problem is.  A TD Plug Dropping head along with a joint of casing, and a Slimhole landing collar were placed in a flow</v>
          </cell>
          <cell r="BC37" t="str">
            <v>loop.  Fresh water was circulated at 4 Bbls/min, and thepum,p down plug was released.  The Slimhole landing collar performed as it should have.  The test was inconclusive.  The above mentioned BPRs will remain open until a full response can be given."</v>
          </cell>
          <cell r="BF37" t="str">
            <v>Z Crouch</v>
          </cell>
          <cell r="BG37">
            <v>35640</v>
          </cell>
          <cell r="BH37" t="str">
            <v>Ref BPRs 0100, 0110, 0122, 0125</v>
          </cell>
          <cell r="BM37" t="str">
            <v>R Prasad</v>
          </cell>
          <cell r="BN37">
            <v>35640</v>
          </cell>
          <cell r="BV37" t="str">
            <v>Z Crouch</v>
          </cell>
          <cell r="BZ37" t="str">
            <v>awaiting further cause / PA by Emmott Per Z  Crouch 7/29/97 to hold BPR open</v>
          </cell>
        </row>
        <row r="38">
          <cell r="B38" t="str">
            <v>CUSTOMER</v>
          </cell>
          <cell r="D38">
            <v>8</v>
          </cell>
          <cell r="E38" t="str">
            <v>Liner Hangers Accessories / Running tools, etc.</v>
          </cell>
          <cell r="F38" t="str">
            <v>Got flow back upon complete cmt displacement</v>
          </cell>
          <cell r="G38" t="str">
            <v>LB016003</v>
          </cell>
          <cell r="I38" t="str">
            <v>R Irving</v>
          </cell>
          <cell r="J38" t="str">
            <v>Broussard</v>
          </cell>
          <cell r="L38" t="str">
            <v>266-81</v>
          </cell>
          <cell r="M38" t="str">
            <v>266-814901</v>
          </cell>
          <cell r="N38" t="str">
            <v>N/A</v>
          </cell>
          <cell r="O38" t="str">
            <v>9 5/8 47-53.5# Insert Dbl Valve Float shoe</v>
          </cell>
          <cell r="P38" t="str">
            <v>N/A</v>
          </cell>
          <cell r="Q38" t="str">
            <v>N/A</v>
          </cell>
          <cell r="R38" t="str">
            <v>Offshore Turnkey ventures</v>
          </cell>
          <cell r="T38">
            <v>1</v>
          </cell>
          <cell r="AA38">
            <v>9.625</v>
          </cell>
          <cell r="AD38">
            <v>13970</v>
          </cell>
          <cell r="AF38" t="str">
            <v>circulating clean</v>
          </cell>
          <cell r="AI38" t="str">
            <v>no</v>
          </cell>
          <cell r="AK38" t="str">
            <v xml:space="preserve">After pumping calculated displacement to bump lxp &amp; 3 bb; over displacement, no bump was achieved.  Released pump pressure, backflow at 2 -3 bpm.  Surged fluid 3 times to try and stop backflow.  No Success, pulled 5 stds, set HES Champ tool &amp; hold back </v>
          </cell>
          <cell r="AL38" t="str">
            <v xml:space="preserve">pressure of 500 psi for 8 hrs.  {FYI: This was a tack &amp; squeeze job; after running the liner top squeze, and running tieback, no cmt found at liner top; did not squeeze again, instead ran tieback with 26 bbl cmt for tieback, </v>
          </cell>
          <cell r="AM38" t="str">
            <v>(couldve been circulating near surface); will now be going in with bit to find where cement is (18.1 ppg cmt &amp; 16.9 ppg mud so cmt shouldve gone somewhere. . . )}</v>
          </cell>
          <cell r="AU38">
            <v>300</v>
          </cell>
          <cell r="AX38">
            <v>62</v>
          </cell>
          <cell r="AY38" t="str">
            <v>CUSTOMER / WELL CONDITIONS / AWARENESS</v>
          </cell>
          <cell r="AZ38" t="str">
            <v>Floats did not hold due to possible junk in hole (2 3/8" OD rabbit got stuck as drifting the 5" drill pipe per TST)</v>
          </cell>
          <cell r="BF38" t="str">
            <v>A White / R Prasad</v>
          </cell>
          <cell r="BG38">
            <v>35549</v>
          </cell>
          <cell r="BH38" t="str">
            <v>Awaiting results of going back in with bit to find cement top; floats not holding: 1) submit to Houston for either performance lookup for possible float design / mfg problem and / or 2) Houston to close as - is.</v>
          </cell>
          <cell r="BM38" t="str">
            <v>R Prasad</v>
          </cell>
          <cell r="BN38">
            <v>35549</v>
          </cell>
          <cell r="BO38" t="str">
            <v xml:space="preserve">Per L Scheier email dtd 5/1/97, the floats worked fine when they circulated thru them up the hole.  Bob Dodd from OTV felt that some trash had gotten in and was holding the floats open.  He said it flowed back  wide open and not just leaked back like it </v>
          </cell>
          <cell r="BQ38" t="str">
            <v>and was drilling open hole now.  (closed at district).  No response received from Emmott re performance trends as of 6/9/97 so BPR closed.</v>
          </cell>
          <cell r="BT38" t="str">
            <v>R Prasad</v>
          </cell>
          <cell r="BU38">
            <v>35590</v>
          </cell>
          <cell r="BV38" t="str">
            <v>R Prasad</v>
          </cell>
          <cell r="BW38" t="str">
            <v>Z Crouch</v>
          </cell>
          <cell r="BX38" t="str">
            <v>L Scheier</v>
          </cell>
          <cell r="BY38" t="str">
            <v>R Guillory, R Lane, cc: P Stone</v>
          </cell>
          <cell r="BZ38" t="str">
            <v>R Prasad, 5/97</v>
          </cell>
          <cell r="CA38">
            <v>35590</v>
          </cell>
        </row>
        <row r="39">
          <cell r="B39" t="str">
            <v>EMMOTT RD PLANT</v>
          </cell>
          <cell r="D39">
            <v>9</v>
          </cell>
          <cell r="E39" t="str">
            <v>Liner Hangers</v>
          </cell>
          <cell r="F39" t="str">
            <v>SHC hgr shipped from Emmott w/ acme thd not cut deep enough</v>
          </cell>
          <cell r="G39" t="str">
            <v>N/A</v>
          </cell>
          <cell r="I39" t="str">
            <v>R Collins</v>
          </cell>
          <cell r="J39" t="str">
            <v>Broussard</v>
          </cell>
          <cell r="L39" t="str">
            <v>292-11</v>
          </cell>
          <cell r="M39" t="str">
            <v>292-11-0035</v>
          </cell>
          <cell r="N39" t="str">
            <v>w/o 112066</v>
          </cell>
          <cell r="O39" t="str">
            <v>Liner Hgr, BROWN TYPE, SHC HYD SET SOLID BODY, W/15 SLIPS, 11.750 IN. 60.00-65.00 LB/FT X 13.375 IN. 68.0-72.0 LB/FT 11.125 IN. ACME PIN X 11.343 IN. ACME BOX, 12.13 IN. TOOL OD, 10.661 IN. TOOL ID, 125 KSI MYS.</v>
          </cell>
          <cell r="P39" t="str">
            <v>w/o 112066</v>
          </cell>
          <cell r="Q39" t="str">
            <v>w/o 112066</v>
          </cell>
          <cell r="R39" t="str">
            <v>Total Minatone</v>
          </cell>
          <cell r="T39" t="str">
            <v>N/A</v>
          </cell>
          <cell r="AA39" t="str">
            <v>N/A</v>
          </cell>
          <cell r="AD39" t="str">
            <v>N/A</v>
          </cell>
          <cell r="AF39" t="str">
            <v>N/A</v>
          </cell>
          <cell r="AI39" t="str">
            <v>N/A</v>
          </cell>
          <cell r="AK39" t="str">
            <v>This hanger would not make up to the space nipple from w/o 125590.  The hanger acme thd was measured w/ 0.060 thread depth, while the spacer nipple acme thd mearues 0.095 deep.</v>
          </cell>
          <cell r="AL39" t="str">
            <v>The hgr and space nipple were shipped back from Houston w/ thd recut and when they got here we tested but leaked at city pressure so we called T Neely who indicated that the oring might've been left out since @ Emmott they tried 5 times to machine til</v>
          </cell>
          <cell r="AM39" t="str">
            <v>they finally got the conn to make up.  When we broke the conn and backed off the two parts, the oring was found cut in two and thd of both box and pin servely damaged.</v>
          </cell>
          <cell r="AN39" t="str">
            <v>The hgr assy w/ running tool is being shipped back to Houston today 5/2/97 for repair / recut of acme thd on spacer nipple and hgr and for stabup and test in Houston.</v>
          </cell>
          <cell r="AU39">
            <v>935.24</v>
          </cell>
          <cell r="AX39">
            <v>73</v>
          </cell>
          <cell r="AY39" t="str">
            <v>EMMOTT / ENGINEERING DESIGN, DOC., ETC.</v>
          </cell>
          <cell r="AZ39" t="str">
            <v>Per J Fraser response 5/2/97, Engineering descriptions of the thread incorrect on the space nipple (299-92-1122).</v>
          </cell>
          <cell r="BF39" t="str">
            <v>J Fraser</v>
          </cell>
          <cell r="BG39">
            <v>35552</v>
          </cell>
          <cell r="BH39" t="str">
            <v xml:space="preserve">Submit BPR to Emmott; hgr being shipped back to Houston; request cause, corrective action, and preventive action.  Also requesting credit relief for hot shot shipments to Houston qty 2 @ total $935.24. 4/30/97.  7/29/97: ref BPR 0183: repeat occurrence: </v>
          </cell>
          <cell r="BI39" t="str">
            <v>re-submit this BPR to Emmott requesting review of other space nipples, sleeves, &amp; / or haangers with this thread for remedial action before another repeat occurs.</v>
          </cell>
          <cell r="BM39" t="str">
            <v>R Prasad</v>
          </cell>
          <cell r="BN39" t="str">
            <v>4/30/97, 6/9/97, 7/29/97</v>
          </cell>
          <cell r="BO39" t="str">
            <v>Per J Fraser response 5/2/97, ECN E529-97 corrects the thread callout on the space nipple.  Gage numbers were added to the drawings of the space nipple and hanger.</v>
          </cell>
          <cell r="BT39" t="str">
            <v>J Fraser</v>
          </cell>
          <cell r="BU39">
            <v>35552</v>
          </cell>
          <cell r="BV39" t="str">
            <v>R Guillory, Z Crouch</v>
          </cell>
          <cell r="BW39" t="str">
            <v>cc: R Lane</v>
          </cell>
          <cell r="BX39" t="str">
            <v>M McMichael</v>
          </cell>
          <cell r="BY39" t="str">
            <v>R Guillory, cc: P Stone</v>
          </cell>
          <cell r="BZ39" t="str">
            <v>awaiting full PA followup from Emmott, see CA 7/29/97</v>
          </cell>
          <cell r="CA39">
            <v>35640</v>
          </cell>
        </row>
        <row r="40">
          <cell r="B40" t="str">
            <v>EMMOTT RD PLANT</v>
          </cell>
          <cell r="D40">
            <v>8</v>
          </cell>
          <cell r="E40" t="str">
            <v>Liner Hangers Accessories / Running tools, etc.</v>
          </cell>
          <cell r="F40" t="str">
            <v>1) Setting sleeve packoff profile cut too close to RH profile and 2) Could not mu packoff to BLR in sleeve since no proper tools</v>
          </cell>
          <cell r="G40" t="str">
            <v>N/A</v>
          </cell>
          <cell r="I40" t="str">
            <v>Arthur White</v>
          </cell>
          <cell r="J40" t="str">
            <v>Broussard</v>
          </cell>
          <cell r="L40" t="str">
            <v>295-31</v>
          </cell>
          <cell r="M40" t="str">
            <v>295-31-0046</v>
          </cell>
          <cell r="N40" t="str">
            <v>W/O 125590</v>
          </cell>
          <cell r="O40" t="str">
            <v>RH setting sleeve w/o ext, 12.130" tool od, 11.125 acme box down, 10.656 " tool id, (11" OD float nut comm # 07-81736-00) w/ drillable packoff packoff bushing  w/o flapper, 125 ksi MYS</v>
          </cell>
          <cell r="P40" t="str">
            <v>W/o 125590</v>
          </cell>
          <cell r="R40" t="str">
            <v>Total Minatone</v>
          </cell>
          <cell r="T40" t="str">
            <v>N/A</v>
          </cell>
          <cell r="AA40" t="str">
            <v>N/A</v>
          </cell>
          <cell r="AD40" t="str">
            <v>N/A</v>
          </cell>
          <cell r="AF40" t="str">
            <v>N/A</v>
          </cell>
          <cell r="AI40" t="str">
            <v>N/A</v>
          </cell>
          <cell r="AK40" t="str">
            <v>1) When stabbing running tool into setting sleeve / packoff, had difficulties stabbing into setting sleeve and damaged drillable packoff ID seals in the process (the wrench marks in the slick stinger from making up the slick stinger to the RH bottom conn</v>
          </cell>
          <cell r="AL40" t="str">
            <v>are what damaged the seals and aluminum top face of the dillable packoff.  Even if we had filed these marks off, they would have caused a leak path when stabbed into the packoff.)  When disassembling, we found that</v>
          </cell>
          <cell r="AM40" t="str">
            <v>the bottom connection sub of the RH was too close to the clearance between the RH profile and the drillable packoff profile such that we had to shorten the length of the RH tool's bottom conn.  2) Upon trying to makeup  the drillable</v>
          </cell>
          <cell r="AN40" t="str">
            <v xml:space="preserve"> packoff into the setting sleeve, the packoff would not mu to the split lock ring; upon mu 2 - 3 threads, would not mu any further and would not back off more than 1 round.  </v>
          </cell>
          <cell r="AO40" t="str">
            <v>We have called K Berry requesting reassembly of the packoff into the setting sleeve at Emmott Rd.</v>
          </cell>
          <cell r="AU40">
            <v>5500</v>
          </cell>
          <cell r="AX40">
            <v>73</v>
          </cell>
          <cell r="AY40" t="str">
            <v>EMMOTT / ENGINEERING DESIGN, DOC., ETC.</v>
          </cell>
          <cell r="BH40" t="str">
            <v>Setting sleeve w/ packoff being shipped back to Housotn fopr reassy and BPR to be submitted to Emmot for eval of root cause (engr design or mfg) and preventive action.  Z Crouch &amp; A White &amp; R Prasad discussed clearance problems per Z Crouch phone call</v>
          </cell>
          <cell r="BI40" t="str">
            <v>on 6/5/97.  Still awaiting PA by Emmott.</v>
          </cell>
          <cell r="BM40" t="str">
            <v>R Prasad</v>
          </cell>
          <cell r="BN40">
            <v>35551</v>
          </cell>
          <cell r="BV40" t="str">
            <v>R Guillory</v>
          </cell>
          <cell r="BW40" t="str">
            <v>cc: Z Crouch</v>
          </cell>
          <cell r="BY40" t="str">
            <v>R Guillory, cc: R Lane, P Stone</v>
          </cell>
          <cell r="BZ40" t="str">
            <v>awaiting cause &amp; PA from Emmott</v>
          </cell>
        </row>
        <row r="41">
          <cell r="B41" t="str">
            <v>DISTRICT / CUST. ORDER ENTRY</v>
          </cell>
          <cell r="D41">
            <v>9</v>
          </cell>
          <cell r="E41" t="str">
            <v>Liner Hangers</v>
          </cell>
          <cell r="F41" t="str">
            <v>1) mill backed off so fished 2) swage conn sheared from TD swivel assy 3) ran into wellhead as pooh so sheared blast jt out of packoff, fished</v>
          </cell>
          <cell r="G41" t="str">
            <v>LB 016275</v>
          </cell>
          <cell r="I41" t="str">
            <v>Alan White</v>
          </cell>
          <cell r="J41" t="str">
            <v>Broussard</v>
          </cell>
          <cell r="L41" t="str">
            <v>1) 275210064 &amp; s/n PC00929, 2) 278250002, 3) 276030055 &amp; 265290001</v>
          </cell>
          <cell r="M41" t="str">
            <v>1) 275210064 &amp; s/n PC00929, 2) 278250002, 3) 276030055 &amp; 265290001</v>
          </cell>
          <cell r="N41" t="str">
            <v>xo below top mill is s/n PC00929 from BOT Cade Machine shop</v>
          </cell>
          <cell r="O41" t="str">
            <v>1) 8 1/4 OD, 3 1/2 IF B x P top mill &amp; 3 1/2 IF B x 4 1/2 IF Pin xo, 2) 3" Union, TD Swivel &amp; 3:2 swage from Angel Rental / New Iberia, 3) 7.188 PBR Packoff &amp; 2 7/8 EU 8 RD P x P  Blast Joint</v>
          </cell>
          <cell r="P41" t="str">
            <v>N/A</v>
          </cell>
          <cell r="Q41" t="str">
            <v>N/A</v>
          </cell>
          <cell r="R41" t="str">
            <v>Amoco</v>
          </cell>
          <cell r="T41">
            <v>4</v>
          </cell>
          <cell r="AA41" t="str">
            <v xml:space="preserve"> 5/8</v>
          </cell>
          <cell r="AD41">
            <v>12999</v>
          </cell>
          <cell r="AI41" t="str">
            <v>no</v>
          </cell>
          <cell r="AK41" t="str">
            <v xml:space="preserve">) When making mill run to clean and dress off the liner top (7 5/8) at 17926', lost mill assy below the liner top dress mill in the hole.  It had backed off that the 3 1/2 IF connection between the dress mill and the xo s/n PC00929.  This connection was </v>
          </cell>
          <cell r="AL41" t="str">
            <v xml:space="preserve">torqued to 10000 ft-lbs.  When in the hole with mills, broke circ at 2 bpm @ 800 psi, recorded an off bottom rotary torque at 3000 ft-lbs. Began cleaning out sleeve.  With polish mill inside, the torque was the same as off bottom.  When dress mill landed </v>
          </cell>
          <cell r="AM41" t="str">
            <v xml:space="preserve">at liner top, torque increased to maximum 7500 ft-lbs.  We were turning 50 rpm while dressing.  We had no indications of any problem (I.e., back lash or excessive torque).  Pulled out of liner top while still rotating.  Circ bottoms up at POOH.  2) After </v>
          </cell>
          <cell r="AN41" t="str">
            <v xml:space="preserve">running the liner, we were displacing cement with 30 bbl left to bump plugs (total displacement was 400 bbls), the 8 RD connection on the 1502 union at the TD swivel pulled off.  We didn't have enough support for the weight of the lines.  We stung seal </v>
          </cell>
          <cell r="AO41" t="str">
            <v xml:space="preserve">assy into TOL, repaired conn, set hanger, released setting tool and POOH.  3) When out of hole with the 2RH setting tool, found the 8 RD conn at the blast joint and 7 3/16 OD packoff was broken / sheared.  Fished same out of hole.  Indications on the top </v>
          </cell>
          <cell r="AP41" t="str">
            <v>surface of the packoff show that a blow was taken that probably broke the pin of the blast joint.  5/14/97: took the packoff &amp; blast joint back out to location to show co rep findings on packoff and blast joint &amp; per co rep, driller had probably run into</v>
          </cell>
          <cell r="AQ41" t="str">
            <v>wellhead (wear bushing or ram body) as POOH with this assy, resulting in impact load which caused shear.</v>
          </cell>
          <cell r="AU41">
            <v>600</v>
          </cell>
          <cell r="AX41">
            <v>21</v>
          </cell>
          <cell r="AY41" t="str">
            <v>DISTRICT / PLANNING / SETTING UP JOB</v>
          </cell>
          <cell r="AZ41" t="str">
            <v>Awaiting Smith's inspection of top dress mill, packoff, blast joint, &amp; swage, 5/14/97.  1) Smith / Drilco dimensionally inspected threads of liner top dress mill &amp; mating xo &amp; found both acceptable, within spec.; thus, final cause of mill backing off is</v>
          </cell>
          <cell r="BA41" t="str">
            <v>still unknown (possible backlash not seen at surface? possible torque gage out of calibration (allowing insufficient torque into this 3 1/2" 13.3 ppf connection requiring 9054 ft-lbs optimum)?</v>
          </cell>
          <cell r="BB41" t="str">
            <v xml:space="preserve">2) Sheared Swage connection is a 2" nominal API Line pipe thd, 11 1/2 TPI, and sheared from excess hanging load + induced stresses from pumping during cement job + insufficient support (I.e., hoist) of 2" lines to remove some of the load </v>
          </cell>
          <cell r="BC41" t="str">
            <v xml:space="preserve">from subject connection.  3) Load marks on packoff top surface is 180 degrees from the point of max material left of blast joint pin in box connection of packoff; thus, impact loading, (I.e., as pooh thru wellhead per co rep on location) provided </v>
          </cell>
          <cell r="BD41" t="str">
            <v>sufficient load to shear the blast joint out of the packoff.</v>
          </cell>
          <cell r="BF41" t="str">
            <v>R Prasad</v>
          </cell>
          <cell r="BG41">
            <v>35565</v>
          </cell>
          <cell r="BH41" t="str">
            <v>On location: 1) Tri-tech fished remaining mill bha from well.  2) Stung into liner top w/ 30 bbl shy from dart landing &amp; set hanger; see job log.  3) Tri-tech fished packoff + remaining blast joint pin out of hole.  At district, checked tools for marks,</v>
          </cell>
          <cell r="BI41" t="str">
            <v xml:space="preserve">etc.1) for root cause: IF pin was new, did not mu, break &amp; mu conn again; send ltr out to districts re this procedure. 2) (a) TST to ensure sufficient support on lines during cement job to prevent line pipe thread conns max loads </v>
          </cell>
          <cell r="BJ41" t="str">
            <v>are not exceeded; and (b) Remove 2" line pipe threads by using 3:2 one piece swage from 3" male sub to 2" WECO 1502 female thread half on all TD swivels in all BOT liner districts (send ltr)</v>
          </cell>
          <cell r="BM41" t="str">
            <v>R Prasad</v>
          </cell>
          <cell r="BN41">
            <v>35565</v>
          </cell>
          <cell r="BO41" t="str">
            <v>1) (a) Per Amoco meeting 5/22/97 with 3 cust reps, K Hedrick, J Solari, L Francis, &amp; R Prasad, Cade is to procure a single pony collar to minimize # conn's in mill assy for 20' sleeves; manufacture will start upon Amoco / K Hedrick</v>
          </cell>
          <cell r="BQ41" t="str">
            <v>mu new conns on locn. 2) (a) TD swivels with 2" conns only (no 3:2 swage to prevent line pipe thd shear) will be loaded for these Amoco jobs (b) BPM 8-5 addressing supporting chicksans &amp; having safety mtg to be distrib. as above 3) BPM 8-5 addressing pooh</v>
          </cell>
          <cell r="BR41" t="str">
            <v>slowly &amp; having safety mtg on locn to be distrib as above.  (b) Per mtg w/ Amoco 5/22/97, BOT recommends Amoco cover points (2) &amp; (3) regarding safety meeting topics (chicksan support, pooh, etc.) on location prior to job start.  completed.</v>
          </cell>
          <cell r="BT41" t="str">
            <v>R Prasad</v>
          </cell>
          <cell r="BU41" t="str">
            <v>6/9/97; 8/25/97</v>
          </cell>
          <cell r="BV41" t="str">
            <v>R Prasad / J Solari</v>
          </cell>
          <cell r="BW41" t="str">
            <v>Z Crouch</v>
          </cell>
          <cell r="BX41" t="str">
            <v>K Hedrick</v>
          </cell>
          <cell r="BY41" t="str">
            <v>cc: P Stone</v>
          </cell>
          <cell r="BZ41" t="str">
            <v>R Prasad</v>
          </cell>
          <cell r="CA41">
            <v>35667</v>
          </cell>
        </row>
        <row r="42">
          <cell r="B42" t="str">
            <v>EMMOTT RD PLANT</v>
          </cell>
          <cell r="D42">
            <v>8</v>
          </cell>
          <cell r="E42" t="str">
            <v>Liner Hangers Accessories / Running tools, etc.</v>
          </cell>
          <cell r="F42" t="str">
            <v>Mandrel for insert hydraulic setting tool sheared at threads during 7500 psi setting tool test at shop. ref BPR 0039 &amp; 0120 - repeat</v>
          </cell>
          <cell r="G42" t="str">
            <v>N/A</v>
          </cell>
          <cell r="I42" t="str">
            <v>G Weaver / R Prasad</v>
          </cell>
          <cell r="J42" t="str">
            <v>Broussard</v>
          </cell>
          <cell r="L42" t="str">
            <v>266-57-4001</v>
          </cell>
          <cell r="M42" t="str">
            <v>07-82193-00 &amp; 07-823-0801</v>
          </cell>
          <cell r="N42" t="str">
            <v>WO 369198</v>
          </cell>
          <cell r="O42" t="str">
            <v>Mandrel f/ Hydraulic insert setting tool</v>
          </cell>
          <cell r="P42" t="str">
            <v>N/A</v>
          </cell>
          <cell r="Q42" t="str">
            <v>N/A</v>
          </cell>
          <cell r="R42" t="str">
            <v>N/A</v>
          </cell>
          <cell r="T42" t="str">
            <v>N/A</v>
          </cell>
          <cell r="AA42" t="str">
            <v>N/A</v>
          </cell>
          <cell r="AD42" t="str">
            <v>N/A</v>
          </cell>
          <cell r="AF42" t="str">
            <v>N/A</v>
          </cell>
          <cell r="AI42" t="str">
            <v>N/A</v>
          </cell>
          <cell r="AK42" t="str">
            <v xml:space="preserve">During test of setting tool, mandrel threads sheared from handle adapter.  Test pressure 7500 psi.  Work order number etched on bottom face of mandrel is </v>
          </cell>
          <cell r="AL42" t="str">
            <v xml:space="preserve">(Response to BPR 0039 dated 12/2/96, was received 2/13/97, stating that "no apparent cause for failure was evident; since this has been the 2nd reported failure of this </v>
          </cell>
          <cell r="AM42" t="str">
            <v>type, engineering decided to take the following action: the two piece mandrel and handle was changed to a 1 piece design and thread length was increased on the mandrel and handle apapter.  The additional length would give more stability and strength.")</v>
          </cell>
          <cell r="AN42" t="str">
            <v>The Emmott Rd Product Number Change Notice E160-97 that accompanied this response from Emmott states that all work - in process, all plant inventory, and all field inventory disposition: use until stock is depleted.  As a result of the last failure BPR</v>
          </cell>
          <cell r="AO42" t="str">
            <v>0039, we ordered another mandrel, tested it and it failed agai; ref BPR 0120 &amp; this is third occurrence of same incident.</v>
          </cell>
          <cell r="AU42">
            <v>1015.55</v>
          </cell>
          <cell r="AX42">
            <v>73</v>
          </cell>
          <cell r="AY42" t="str">
            <v>EMMOTT / ENGINEERING DESIGN, DOC., ETC.</v>
          </cell>
          <cell r="AZ42" t="str">
            <v>reference BPR 0039 &amp; 0120 - repeat occurrence.   The Product Number Change Notice E160-97, allowing use of current stock and inventory at plant, allowed another shipment of a nonconforming mandrel to our district (and possibly others as well).</v>
          </cell>
          <cell r="BH42" t="str">
            <v xml:space="preserve">Submit BPR to Emmott Rd to determine cause for repeat occurrence &amp; preventive action.  Request from Emmott Rd no further shipments of old product number to our district.  Also request from Emmott attn R Bennett credit for costs incurred.  Also request </v>
          </cell>
          <cell r="BI42" t="str">
            <v>credit for same costs incurred on BPR 0039 which resulted in ecn - use until stock is depleted; and for same costs incurred on BPR 0120 on 4/16/97.</v>
          </cell>
          <cell r="BM42" t="str">
            <v>R Prasad</v>
          </cell>
          <cell r="BN42">
            <v>35566</v>
          </cell>
          <cell r="BO42" t="str">
            <v>Per Z Crouch response 5/27/97, "there were 7 bad mandrels on this order, &amp; 3 have been accounted for.  If we could obtain one from the field, we could ascertain whether it was a bad thread form.  It would not be a material proble, because this w/o has</v>
          </cell>
          <cell r="BQ42" t="str">
            <v>also.  A memo will be circulated to all domestic liner dist's to see if they have a mandrel from this w/o; existing stock should be used as long as it is not from w/o 369198. . ."  Cade applies no heat to facilitate unscrewing, &amp; gages calib'ed quarterly.</v>
          </cell>
          <cell r="BR42" t="str">
            <v xml:space="preserve">No credit relief from Emmott per R Bennett 6/2/97.  Awaiting AS400 &amp; district inventories to be rid of old mandrel comm </v>
          </cell>
          <cell r="BT42" t="str">
            <v>Z Crouch / R Prasad</v>
          </cell>
          <cell r="BU42">
            <v>35583</v>
          </cell>
          <cell r="BV42" t="str">
            <v>R Lane</v>
          </cell>
          <cell r="BW42" t="str">
            <v>Z Crouch</v>
          </cell>
          <cell r="BX42" t="str">
            <v>N/A</v>
          </cell>
          <cell r="BY42" t="str">
            <v>R Lane; cc: P Stone</v>
          </cell>
          <cell r="BZ42" t="str">
            <v>requesting costs reply from R Bennett 6/2/97</v>
          </cell>
        </row>
        <row r="43">
          <cell r="B43" t="str">
            <v>DISTRICT</v>
          </cell>
          <cell r="D43">
            <v>8</v>
          </cell>
          <cell r="E43" t="str">
            <v>Liner Hangers Accessories / Running tools, etc.</v>
          </cell>
          <cell r="F43" t="str">
            <v>Backed off xo during effort to emerg release HR; pooh w/ sleeve, nipple, &amp; xo</v>
          </cell>
          <cell r="G43" t="str">
            <v>LB 016355</v>
          </cell>
          <cell r="I43" t="str">
            <v>R Scroggins</v>
          </cell>
          <cell r="J43" t="str">
            <v>Broussard</v>
          </cell>
          <cell r="L43" t="str">
            <v>266-66</v>
          </cell>
          <cell r="M43" t="str">
            <v>266-66-9999</v>
          </cell>
          <cell r="R43" t="str">
            <v>Chesapeake</v>
          </cell>
          <cell r="T43" t="str">
            <v>19-1RE</v>
          </cell>
          <cell r="AA43">
            <v>3.5</v>
          </cell>
          <cell r="AD43">
            <v>16530</v>
          </cell>
          <cell r="AI43" t="str">
            <v>no</v>
          </cell>
          <cell r="AK43" t="str">
            <v xml:space="preserve">18.6ppg kill mud was strung up and down hole; dropped 1 3/4" kirksite ball and let fall for 1.5 hr; atempted to pressure up to 2 ksi, bled back to 1600 psi, not released, pressured to 2500 psi, bled back to 2100 psi, still not released, pressured to 2800 </v>
          </cell>
          <cell r="AL43" t="str">
            <v xml:space="preserve">psi, back to 2500 psi, not released, pressured to 3350 psi, pumping into well (each time we pressured up, bled back before picking up).  Pumped 100 bbl trying to seat ball.  PU to 320 klb, broke back to 280 klb up, 230 klb down.  Attempted ot emergency </v>
          </cell>
          <cell r="AM43" t="str">
            <v xml:space="preserve">release HR tool, 9 rds left hand torque, 6000 ft-lb, 15000# down not released, put 7000 ft-lb, not released, put 8000 ft-lb, pipe backed off, rotated to right &amp; torqued up to 10000 ft-lb &amp; pipe started rotating.  PU to 350 klb, slacked off to 180 klb.  </v>
          </cell>
          <cell r="AN43" t="str">
            <v xml:space="preserve">Put 8000 ft-lb torque and wt jumped back to 220 klb (each time tried to backoff, pipe kept moving downhole, started with top at 16500', now is at 16530').  Picked up, pipe was free at 260 klb, slacked off &amp; rotated to right, turning at 5000 ft-lb.  Went </v>
          </cell>
          <cell r="AO43" t="str">
            <v xml:space="preserve">down ro tell co man; He came to rig floor and we attempted to screw back into pipe again, but could not.  We we got out of the hole, we found that pipe had backed off at the XO (we pulled the sleeve, space nipple, &amp; 5" x 3 1/2" PH-6 XO). </v>
          </cell>
          <cell r="AP43" t="str">
            <v xml:space="preserve"> Last 30 jts of pipe laid down were wet.</v>
          </cell>
          <cell r="AU43">
            <v>28244.199999999997</v>
          </cell>
          <cell r="AX43">
            <v>28</v>
          </cell>
          <cell r="AY43" t="str">
            <v>DISTRICT / SERVICE DIFFICULTY / CARELESSNESS</v>
          </cell>
          <cell r="AZ43" t="str">
            <v xml:space="preserve">1) Job setup (heavy mud + 40 degrees deviation + hr setting tool which releases using hydraulic pressure; this application was discussed with customer; ref BPR 0071, and agreed that possible chemical cut would be implemented if we were unable to emerg </v>
          </cell>
          <cell r="BA43" t="str">
            <v xml:space="preserve">release.  2) As pressuring up to 3500 psi in effort to release using standard releasing procedure, lack of slackoff weight may have prevented proper release since collet may not have chance to collapse to release from sleeve, 3) In effort to emerg  </v>
          </cell>
          <cell r="BB43" t="str">
            <v xml:space="preserve">release, possible lack of right hand-hand rotation (upon left hand rotations to emerg release) prevented proper retorque of any connections that were being backed off in process of emerg release efforts; this would allow backoff of any other connection </v>
          </cell>
          <cell r="BC43" t="str">
            <v>requiring less torque to back off than the laft hand torque required to shear the emerg release pins (qty 3) of HR tool.</v>
          </cell>
          <cell r="BF43" t="str">
            <v>R Prasad / D Wade</v>
          </cell>
          <cell r="BG43">
            <v>35578</v>
          </cell>
          <cell r="BH43" t="str">
            <v>(1) Upon tool receipt at district, tear down to check if release sleeve shear pin is sheared to verify or void cause #2; (2) On location, after pooh, ran in with storm packer, ref BPR 0141.</v>
          </cell>
          <cell r="BM43" t="str">
            <v>R Prasad</v>
          </cell>
          <cell r="BN43">
            <v>35578</v>
          </cell>
          <cell r="BO43" t="str">
            <v>(Whse was notified to get Region engr for witness of tool tear down &amp; cause determination; reg engr was not notified prior to tool tear down; tool was redressed without cause analysis).  Reg engr trained whse personnel on 6/11/97 to ensure BPM sect 12 was</v>
          </cell>
          <cell r="BT43" t="str">
            <v>R Prasad</v>
          </cell>
          <cell r="BU43">
            <v>35612</v>
          </cell>
          <cell r="BV43" t="str">
            <v>Arthur White / R Prasad</v>
          </cell>
          <cell r="BW43" t="str">
            <v>cc: Z Crouch</v>
          </cell>
          <cell r="BX43" t="str">
            <v>N Johnson</v>
          </cell>
          <cell r="BY43" t="str">
            <v>cc: R Lane, P Stone</v>
          </cell>
          <cell r="BZ43" t="str">
            <v>R Prasad</v>
          </cell>
          <cell r="CA43">
            <v>35669</v>
          </cell>
        </row>
        <row r="44">
          <cell r="B44" t="str">
            <v>EMMOTT RD PLANT</v>
          </cell>
          <cell r="D44">
            <v>8</v>
          </cell>
          <cell r="E44" t="str">
            <v>Liner Hangers Accessories / Running tools, etc.</v>
          </cell>
          <cell r="F44" t="str">
            <v>Had to emerg release HR / Chesapeake again</v>
          </cell>
          <cell r="G44" t="str">
            <v>LB016315</v>
          </cell>
          <cell r="I44" t="str">
            <v>S Ireland</v>
          </cell>
          <cell r="J44" t="str">
            <v>Broussard</v>
          </cell>
          <cell r="O44" t="str">
            <v>HR liner setting tool</v>
          </cell>
          <cell r="P44" t="str">
            <v>N/A</v>
          </cell>
          <cell r="Q44" t="str">
            <v>N/A</v>
          </cell>
          <cell r="R44" t="str">
            <v>Chesapeake</v>
          </cell>
          <cell r="T44">
            <v>1</v>
          </cell>
          <cell r="AA44">
            <v>4</v>
          </cell>
          <cell r="AD44">
            <v>14137</v>
          </cell>
          <cell r="AF44" t="str">
            <v>WBM</v>
          </cell>
          <cell r="AI44" t="str">
            <v>no</v>
          </cell>
          <cell r="AK44" t="str">
            <v>Had to emerg release from HR running tool; hyrotrip was sheared out at 2500 psi; HR sleeve would not pressure release &amp; took LH rotation to emerg release from liner.  Ref BPRs 0071 &amp; 0124 for repeat incidents.</v>
          </cell>
          <cell r="AU44">
            <v>100</v>
          </cell>
          <cell r="AX44">
            <v>73</v>
          </cell>
          <cell r="AY44" t="str">
            <v>EMMOTT / ENGINEERING DESIGN, DOC., ETC.</v>
          </cell>
          <cell r="AZ44" t="str">
            <v>Ref BPRs 0071 &amp; 0124 for repeat incidents</v>
          </cell>
          <cell r="BF44" t="str">
            <v>R Prasad</v>
          </cell>
          <cell r="BG44">
            <v>35590</v>
          </cell>
          <cell r="BH44" t="str">
            <v>Ref BPRs 0071 &amp; 0124</v>
          </cell>
          <cell r="BM44" t="str">
            <v>R Prasad</v>
          </cell>
          <cell r="BN44">
            <v>35590</v>
          </cell>
          <cell r="BO44" t="str">
            <v>Ref BPRs 0071 &amp; 0124; keep this record on file</v>
          </cell>
          <cell r="BT44" t="str">
            <v>R Prasad</v>
          </cell>
          <cell r="BU44">
            <v>35590</v>
          </cell>
          <cell r="BV44" t="str">
            <v>R Prasad</v>
          </cell>
          <cell r="BW44" t="str">
            <v>Z Crouch</v>
          </cell>
          <cell r="BX44" t="str">
            <v>N Johnson</v>
          </cell>
          <cell r="BY44" t="str">
            <v>R Lane</v>
          </cell>
          <cell r="BZ44" t="str">
            <v>R Prasad</v>
          </cell>
          <cell r="CA44">
            <v>35590</v>
          </cell>
        </row>
        <row r="45">
          <cell r="B45" t="str">
            <v>EMMOTT RD PLANT</v>
          </cell>
          <cell r="D45">
            <v>8</v>
          </cell>
          <cell r="E45" t="str">
            <v>Liner Hangers Accessories / Running tools, etc.</v>
          </cell>
          <cell r="F45" t="str">
            <v>Had to emerg release HR / Chesapeake again</v>
          </cell>
          <cell r="G45" t="str">
            <v>LB 016050</v>
          </cell>
          <cell r="I45" t="str">
            <v>H Menard</v>
          </cell>
          <cell r="J45" t="str">
            <v>Broussard</v>
          </cell>
          <cell r="O45" t="str">
            <v>HR liner setting tool</v>
          </cell>
          <cell r="P45" t="str">
            <v>N/A</v>
          </cell>
          <cell r="Q45" t="str">
            <v>N/A</v>
          </cell>
          <cell r="R45" t="str">
            <v>Chesapeake</v>
          </cell>
          <cell r="T45">
            <v>1</v>
          </cell>
          <cell r="AA45">
            <v>4</v>
          </cell>
          <cell r="AD45">
            <v>14479</v>
          </cell>
          <cell r="AF45" t="str">
            <v>WBM</v>
          </cell>
          <cell r="AI45" t="str">
            <v>no</v>
          </cell>
          <cell r="AK45" t="str">
            <v>1) Hydrotrip sheared out at 1800 psi; HR running tool had not yet pressure released so had to left hand rotation emerg release the HR tool.   Ref BPRs 0071, 0124, &amp; 0154 for repeat incidents.</v>
          </cell>
          <cell r="AU45">
            <v>100</v>
          </cell>
          <cell r="AX45">
            <v>73</v>
          </cell>
          <cell r="AY45" t="str">
            <v>EMMOTT / ENGINEERING DESIGN, DOC., ETC.</v>
          </cell>
          <cell r="AZ45" t="str">
            <v>Ref BPRs 0071 &amp; 0124 for repeat incidents</v>
          </cell>
          <cell r="BF45" t="str">
            <v>R Prasad</v>
          </cell>
          <cell r="BG45">
            <v>35590</v>
          </cell>
          <cell r="BH45" t="str">
            <v>Ref BPRs 0071 &amp; 0124</v>
          </cell>
          <cell r="BM45" t="str">
            <v>R Prasad</v>
          </cell>
          <cell r="BN45">
            <v>35590</v>
          </cell>
          <cell r="BO45" t="str">
            <v>Ref BPRs 0071 &amp; 0124; keep this record on file</v>
          </cell>
          <cell r="BT45" t="str">
            <v>R Prasad</v>
          </cell>
          <cell r="BU45">
            <v>35590</v>
          </cell>
          <cell r="BV45" t="str">
            <v>R Prasad</v>
          </cell>
          <cell r="BW45" t="str">
            <v>Z Crouch</v>
          </cell>
          <cell r="BX45" t="str">
            <v>N Johnson</v>
          </cell>
          <cell r="BY45" t="str">
            <v>R Lane</v>
          </cell>
          <cell r="BZ45" t="str">
            <v>R Prasad</v>
          </cell>
          <cell r="CA45">
            <v>35590</v>
          </cell>
        </row>
        <row r="46">
          <cell r="B46" t="str">
            <v>CUSTOMER</v>
          </cell>
          <cell r="D46">
            <v>8</v>
          </cell>
          <cell r="E46" t="str">
            <v>Liner Hangers Accessories / Running tools, etc.</v>
          </cell>
          <cell r="F46" t="str">
            <v>hydrotrip Sub appeared to shear on location but when disassy, no shear</v>
          </cell>
          <cell r="G46" t="str">
            <v>LB 016340</v>
          </cell>
          <cell r="I46" t="str">
            <v>R Scroggins</v>
          </cell>
          <cell r="J46" t="str">
            <v>Broussard</v>
          </cell>
          <cell r="L46">
            <v>79928</v>
          </cell>
          <cell r="M46">
            <v>799281416</v>
          </cell>
          <cell r="N46" t="str">
            <v>N/A</v>
          </cell>
          <cell r="O46" t="str">
            <v>2 3/8 Hydrotrip Sub</v>
          </cell>
          <cell r="P46" t="str">
            <v>N/A</v>
          </cell>
          <cell r="Q46" t="str">
            <v>N/A</v>
          </cell>
          <cell r="R46" t="str">
            <v>Chesapeake</v>
          </cell>
          <cell r="T46">
            <v>1</v>
          </cell>
          <cell r="AA46">
            <v>3.5</v>
          </cell>
          <cell r="AD46">
            <v>17254</v>
          </cell>
          <cell r="AF46" t="str">
            <v>?</v>
          </cell>
          <cell r="AI46" t="str">
            <v>no</v>
          </cell>
          <cell r="AK46" t="str">
            <v>Hydrotrip sub appeared to shear at 2200 psi; shop says, upon tear down, that ball never seated; also that the bottom of the sub was flared out like a WL reentry guide.  19.2 ppg pills were strung up and down the hole.</v>
          </cell>
          <cell r="AU46">
            <v>550.64</v>
          </cell>
          <cell r="AX46">
            <v>62</v>
          </cell>
          <cell r="AY46" t="str">
            <v>CUSTOMER / WELL CONDITIONS / AWARENESS</v>
          </cell>
          <cell r="AZ46" t="str">
            <v>probable cust well cond's per N Johnson 8/5/97,  see BPR 0185.</v>
          </cell>
          <cell r="BF46" t="str">
            <v>R Prasad / N Johnson</v>
          </cell>
          <cell r="BG46">
            <v>35647</v>
          </cell>
          <cell r="BH46" t="str">
            <v>see BPR 0185.</v>
          </cell>
          <cell r="BM46" t="str">
            <v>R Prasad / N Johnson</v>
          </cell>
          <cell r="BN46">
            <v>35647</v>
          </cell>
          <cell r="BO46" t="str">
            <v>see BPR 0185</v>
          </cell>
          <cell r="BT46" t="str">
            <v>R Prasad / N Johnson</v>
          </cell>
          <cell r="BU46">
            <v>35647</v>
          </cell>
          <cell r="BV46" t="str">
            <v>Arthur White</v>
          </cell>
          <cell r="BW46" t="str">
            <v>cc: Z Crouch</v>
          </cell>
          <cell r="BX46" t="str">
            <v>N Johnson</v>
          </cell>
          <cell r="BY46" t="str">
            <v>R Lane</v>
          </cell>
          <cell r="BZ46" t="str">
            <v>R Prasad</v>
          </cell>
          <cell r="CA46">
            <v>35647</v>
          </cell>
        </row>
        <row r="47">
          <cell r="B47" t="str">
            <v>DISTRICT</v>
          </cell>
          <cell r="D47">
            <v>8</v>
          </cell>
          <cell r="E47" t="str">
            <v>Liner Hangers Accessories / Running tools, etc.</v>
          </cell>
          <cell r="F47" t="str">
            <v>Had to emerg release HR after WOC since couldnt press release</v>
          </cell>
          <cell r="G47" t="str">
            <v>LB276875</v>
          </cell>
          <cell r="I47" t="str">
            <v>A White</v>
          </cell>
          <cell r="J47" t="str">
            <v>Broussard</v>
          </cell>
          <cell r="O47" t="str">
            <v>5" HR Setting tool w/ 4 1/2" PBR Packoff</v>
          </cell>
          <cell r="R47" t="str">
            <v>Sonat Exp &amp; Prod</v>
          </cell>
          <cell r="T47">
            <v>1</v>
          </cell>
          <cell r="AA47">
            <v>4.5</v>
          </cell>
          <cell r="AD47">
            <v>14589</v>
          </cell>
          <cell r="AF47" t="str">
            <v>unknown</v>
          </cell>
          <cell r="AI47" t="str">
            <v>no</v>
          </cell>
          <cell r="AK47" t="str">
            <v>After using pressure to inflate the ECPs (2600-2800 psi) to shear the tool, attempted to  pull the HR tool from the sleeve.  PU to 260klb, s/o to 135klb several times slowly.  Tool did not release.  To keep from damaging the ECP packers in the hole, the</v>
          </cell>
          <cell r="AL47" t="str">
            <v xml:space="preserve">decision was made to woc to set up.  After waiting 8 hrs on cement, pressured to 2 ksi in 500 psi increments, worked pipe from 275 klb up to 135 klb down several times.  Tool did not release.  With 10 klb down on tool, left hand released the HR tool, </v>
          </cell>
          <cell r="AM47" t="str">
            <v>slacked off to 135 klb, pu and at 245 klb, tool was free.</v>
          </cell>
          <cell r="AU47">
            <v>200</v>
          </cell>
          <cell r="AX47">
            <v>29</v>
          </cell>
          <cell r="AY47" t="str">
            <v>DISTRICT SVC MGMT / SERVICE DIFFICULTY / LACK OF TRAINING</v>
          </cell>
          <cell r="AZ47" t="str">
            <v>Procedural noncompliance by liner hanger warehouse personnel &amp; mgr, after tool arrived at shop; see preventive action below.</v>
          </cell>
          <cell r="BF47" t="str">
            <v>R Prasad</v>
          </cell>
          <cell r="BG47">
            <v>35618</v>
          </cell>
          <cell r="BH47" t="str">
            <v>When HR tool arrives at shop, tear down to check if piston sheared &amp; inspect for heavy mud cake, etc, that might have prevented proper shear during pressuring up.  Report discrepancies &amp; forward w/ related pictures to J Craig.</v>
          </cell>
          <cell r="BM47" t="str">
            <v>R Prasad</v>
          </cell>
          <cell r="BN47">
            <v>35592</v>
          </cell>
          <cell r="BO47" t="str">
            <v xml:space="preserve">1) Cade warehousemen were notified in QA meeting on 6/11/97 to mark running tools (especially in Liner Hangers) with job they came from immediately upon shop arrival so that if they need troubleshooting for a BPR, they are easily identified.  </v>
          </cell>
          <cell r="BQ47" t="str">
            <v>Reg Engr when it arrived so we may troubleshoot.  None of the above was complied with; this tool arrived at shop, was NOT marked with job name NOR was it flagged NOR was Reg Engr notified upon tool arrival; troubleshooting was hindered.</v>
          </cell>
          <cell r="BR47" t="str">
            <v>Ref BPM sect 12</v>
          </cell>
          <cell r="BT47" t="str">
            <v>R Prasad</v>
          </cell>
          <cell r="BU47">
            <v>35618</v>
          </cell>
          <cell r="BV47" t="str">
            <v>Arthur White / R Prasad</v>
          </cell>
          <cell r="BW47" t="str">
            <v>cc: Z Crouch</v>
          </cell>
          <cell r="BX47" t="str">
            <v>J Craig</v>
          </cell>
          <cell r="BY47" t="str">
            <v>cc: P Stone</v>
          </cell>
          <cell r="BZ47" t="str">
            <v>R Prasad</v>
          </cell>
          <cell r="CA47">
            <v>35618</v>
          </cell>
        </row>
        <row r="48">
          <cell r="B48" t="str">
            <v>QA / OPERATING SYSTEMS</v>
          </cell>
          <cell r="D48">
            <v>8</v>
          </cell>
          <cell r="E48" t="str">
            <v>Liner Hangers Accessories / Running tools, etc.</v>
          </cell>
          <cell r="F48" t="str">
            <v>Wrong size catcher shipped with Landing collar</v>
          </cell>
          <cell r="G48" t="str">
            <v>TC 016434</v>
          </cell>
          <cell r="I48" t="str">
            <v>Arthur White</v>
          </cell>
          <cell r="J48" t="str">
            <v>Broussard</v>
          </cell>
          <cell r="L48" t="str">
            <v>266-59</v>
          </cell>
          <cell r="M48" t="str">
            <v>266-59-4403</v>
          </cell>
          <cell r="N48" t="str">
            <v>N/A</v>
          </cell>
          <cell r="O48" t="str">
            <v>5" 15 - 18# Type II Insert Landing Collar</v>
          </cell>
          <cell r="P48" t="str">
            <v>N/A</v>
          </cell>
          <cell r="Q48" t="str">
            <v>N/A</v>
          </cell>
          <cell r="R48" t="str">
            <v>Chevron</v>
          </cell>
          <cell r="T48" t="str">
            <v>C-1 S/T</v>
          </cell>
          <cell r="AA48">
            <v>5</v>
          </cell>
          <cell r="AD48">
            <v>6354.97</v>
          </cell>
          <cell r="AK48" t="str">
            <v>Part no. 07-82378-02 was shipped with Landing Collar instead of part no 07-82378-01 (LWP catcher).  The OD of the 07-82378-02 was too large to be installed in the casing.</v>
          </cell>
          <cell r="AU48">
            <v>200</v>
          </cell>
          <cell r="AX48">
            <v>63</v>
          </cell>
          <cell r="AY48" t="str">
            <v>LACK OF PROCEDURE IN PLACE, LACK OF TRAINING TO PROCEDURE, ETC.</v>
          </cell>
          <cell r="AZ48" t="str">
            <v xml:space="preserve">(No standard / procedure / system in place for the following:) 1) Insert float equipment is not shelved so that they are readily identifiable with each size soegregated from the other sizes &amp; each size section labeled.  </v>
          </cell>
          <cell r="BA48" t="str">
            <v>2) Svc rep did not check the insert size &amp; shipped the 5 1/2 instead of the 5" insert.</v>
          </cell>
          <cell r="BF48" t="str">
            <v>R Prasad / A White</v>
          </cell>
          <cell r="BG48">
            <v>35593</v>
          </cell>
          <cell r="BH48" t="str">
            <v>The correct size was shipped out.</v>
          </cell>
          <cell r="BM48" t="str">
            <v>R Prasad / A White</v>
          </cell>
          <cell r="BN48">
            <v>35592</v>
          </cell>
          <cell r="BO48" t="str">
            <v xml:space="preserve">The form / checklist being generated for liner hangers should check this; also question marking / segregation of each size insert equipment on shelf as receiving from plant and shelving.  D Wade &amp; A White &amp; R Prasad discussed proper sheleving / </v>
          </cell>
          <cell r="BT48" t="str">
            <v>A White / R Prasad</v>
          </cell>
          <cell r="BU48">
            <v>35640</v>
          </cell>
          <cell r="BV48" t="str">
            <v>A White / R Prasad</v>
          </cell>
          <cell r="BW48" t="str">
            <v>cc: Z Crouch</v>
          </cell>
          <cell r="BX48" t="str">
            <v>cc: L Scheier</v>
          </cell>
          <cell r="BY48" t="str">
            <v>cc: P Stone</v>
          </cell>
          <cell r="BZ48" t="str">
            <v>awaiting cost &amp; PA</v>
          </cell>
          <cell r="CA48">
            <v>35640</v>
          </cell>
        </row>
        <row r="49">
          <cell r="B49" t="str">
            <v>EMMOTT RD PLANT</v>
          </cell>
          <cell r="D49">
            <v>8</v>
          </cell>
          <cell r="E49" t="str">
            <v>Liner Hangers Accessories / Running tools, etc.</v>
          </cell>
          <cell r="F49" t="str">
            <v>9 5/8 LFC LWP difficult to assy to adapter</v>
          </cell>
          <cell r="G49" t="str">
            <v>N/A</v>
          </cell>
          <cell r="I49" t="str">
            <v>R Collins / A White / R Prasad</v>
          </cell>
          <cell r="J49" t="str">
            <v>Broussard</v>
          </cell>
          <cell r="L49" t="str">
            <v>269-27</v>
          </cell>
          <cell r="M49" t="str">
            <v>269-27-0001</v>
          </cell>
          <cell r="N49" t="str">
            <v>w/o 118066</v>
          </cell>
          <cell r="O49" t="str">
            <v>9 5/8 LFC Liner Wiper Plug for prod 274-12 landing collar</v>
          </cell>
          <cell r="P49" t="str">
            <v>w/o 118066 on label</v>
          </cell>
          <cell r="AK49" t="str">
            <v>During assembly of the lfc lwp to the adapter, the top fin must be bent back in order to access the shear screw holes for shear screw makeup to adapter.  Distance from top of fin to shear screw hole is approx 1"; yet, difficulty persists during</v>
          </cell>
          <cell r="AL49" t="str">
            <v>this assy.</v>
          </cell>
          <cell r="AU49">
            <v>100</v>
          </cell>
          <cell r="AX49">
            <v>73</v>
          </cell>
          <cell r="AY49" t="str">
            <v>EMMOTT / ENGINEERING DESIGN, DOC., ETC.</v>
          </cell>
          <cell r="BH49" t="str">
            <v>Submit BPR to Emmott requesting review of this interface for feasibility of design improvement to ease assy to adapter.</v>
          </cell>
          <cell r="BM49" t="str">
            <v>Arthur White / R Prasad</v>
          </cell>
          <cell r="BN49">
            <v>35592</v>
          </cell>
          <cell r="BV49" t="str">
            <v>R Lane</v>
          </cell>
          <cell r="BW49" t="str">
            <v>Z Crouch</v>
          </cell>
          <cell r="BX49" t="str">
            <v xml:space="preserve">cc: J Solari / A White </v>
          </cell>
          <cell r="BY49" t="str">
            <v>R Lane, cc: P Stone</v>
          </cell>
          <cell r="BZ49" t="str">
            <v>awaiting cause &amp; PA</v>
          </cell>
        </row>
        <row r="50">
          <cell r="B50" t="str">
            <v>CUSTOMER</v>
          </cell>
          <cell r="D50">
            <v>8</v>
          </cell>
          <cell r="E50" t="str">
            <v>Liner Hangers Accessories / Running tools, etc.</v>
          </cell>
          <cell r="F50" t="str">
            <v>HR running tool over torqued as drilling down Chesapeake due to well conds; damaged tool &amp; prereleased from liner</v>
          </cell>
          <cell r="G50" t="str">
            <v>LB 275364</v>
          </cell>
          <cell r="I50" t="str">
            <v>R Parker</v>
          </cell>
          <cell r="J50" t="str">
            <v>Broussard</v>
          </cell>
          <cell r="L50" t="str">
            <v>266-66</v>
          </cell>
          <cell r="M50">
            <v>266660003</v>
          </cell>
          <cell r="N50" t="str">
            <v>N/A</v>
          </cell>
          <cell r="O50" t="str">
            <v>5" HR setting tool</v>
          </cell>
          <cell r="P50" t="str">
            <v>N/A</v>
          </cell>
          <cell r="Q50" t="str">
            <v>N/A</v>
          </cell>
          <cell r="R50" t="str">
            <v>Chesapeake</v>
          </cell>
          <cell r="T50">
            <v>1</v>
          </cell>
          <cell r="AA50">
            <v>5</v>
          </cell>
          <cell r="AD50">
            <v>13441</v>
          </cell>
          <cell r="AF50" t="str">
            <v>not on tool report</v>
          </cell>
          <cell r="AI50" t="str">
            <v>no</v>
          </cell>
          <cell r="AK50" t="str">
            <v xml:space="preserve">Started into open hole drilling at 40 rpm, 10000 ft-lb; had great difficulty making hole, try increasing torque to 65 rpm @ 14000 ft lb; got stuck many times, very difficult to work pipe free.  Must alternately torque and untorque pipe.  Made 2450' in </v>
          </cell>
          <cell r="AL50" t="str">
            <v xml:space="preserve">24 hrs on std 127, we find it rough going difficult to make hole; pipe torques w/o any weight on bit; made 52', pipe sticks; pulled loose but very difficult; we spent 4 hrs on these 52' torquing and untorquing pipe; HR tool releases from liner - reason </v>
          </cell>
          <cell r="AM50" t="str">
            <v>unclear.</v>
          </cell>
          <cell r="AU50">
            <v>-2619.3000000000002</v>
          </cell>
          <cell r="AX50">
            <v>62</v>
          </cell>
          <cell r="AY50" t="str">
            <v>CUSTOMER / WELL CONDITIONS / AWARENESS</v>
          </cell>
          <cell r="AZ50" t="str">
            <v xml:space="preserve">1) Customer well conditions - customer has spoken to svc mgmt / J Solari re well conditions &amp; difficulty of HR tool drilling &amp; releasing off of liner 2) HR tool torque rating per tech unit is only 10000 ft-lb &amp; we went to 14000 ft-lb </v>
          </cell>
          <cell r="BA50" t="str">
            <v>during drilldown process.</v>
          </cell>
          <cell r="BF50" t="str">
            <v>R Prasad</v>
          </cell>
          <cell r="BG50">
            <v>35598</v>
          </cell>
          <cell r="BH50" t="str">
            <v>Finished job</v>
          </cell>
          <cell r="BM50" t="str">
            <v>R Parker</v>
          </cell>
          <cell r="BN50">
            <v>35574</v>
          </cell>
          <cell r="BO50" t="str">
            <v>1) (customer to pay for tool) 2) Copy BPR to Sales, Liner TSTs, svc mgmt re torque ratings limitations; ensure that tech unit limitations are adhered to.</v>
          </cell>
          <cell r="BT50" t="str">
            <v>R Prasad</v>
          </cell>
          <cell r="BU50">
            <v>35598</v>
          </cell>
          <cell r="BV50" t="str">
            <v>R Prasad / J Solari</v>
          </cell>
          <cell r="BW50" t="str">
            <v>cc: z Crouch</v>
          </cell>
          <cell r="BX50" t="str">
            <v>cc: N Johnson</v>
          </cell>
          <cell r="BY50" t="str">
            <v>cc: P Stone</v>
          </cell>
          <cell r="BZ50" t="str">
            <v>R Prasad</v>
          </cell>
          <cell r="CA50">
            <v>35598</v>
          </cell>
        </row>
        <row r="51">
          <cell r="B51">
            <v>0</v>
          </cell>
          <cell r="D51">
            <v>8</v>
          </cell>
          <cell r="E51" t="str">
            <v>Liner Hangers Accessories / Running tools, etc.</v>
          </cell>
          <cell r="F51" t="str">
            <v>RH running tool assy pooh w/ dart still in end of running tool assy</v>
          </cell>
          <cell r="G51" t="str">
            <v>LB 016191</v>
          </cell>
          <cell r="I51" t="str">
            <v>Arthur White / R Prasad</v>
          </cell>
          <cell r="J51" t="str">
            <v>Broussard</v>
          </cell>
          <cell r="L51" t="str">
            <v>265239999 run tool / 270200058 dart</v>
          </cell>
          <cell r="M51">
            <v>270200058</v>
          </cell>
          <cell r="N51" t="str">
            <v>N/A</v>
          </cell>
          <cell r="O51" t="str">
            <v>Pump down plug / Rh running tool</v>
          </cell>
          <cell r="P51" t="str">
            <v>N/A</v>
          </cell>
          <cell r="Q51" t="str">
            <v>N/A</v>
          </cell>
          <cell r="R51" t="str">
            <v>Total Minatome</v>
          </cell>
          <cell r="T51" t="str">
            <v>1 S/T 2</v>
          </cell>
          <cell r="AA51">
            <v>7.625</v>
          </cell>
          <cell r="AD51">
            <v>11599</v>
          </cell>
          <cell r="AF51" t="str">
            <v>WBM</v>
          </cell>
          <cell r="AI51" t="str">
            <v>no</v>
          </cell>
          <cell r="AK51" t="str">
            <v xml:space="preserve">Rabbited pipe as pooh w/ drill string; rih DVF shoe, 2 jts, LC, 42 jts, HMC w/ ZXP on 2RH; fillling every 10 stds to 9 5/8 shoe; ru LC manifold on single; RIH open hole &amp; tag btm 20' in on head jt; stuck on bottom; fill pipe &amp; circulate &amp; try to free </v>
          </cell>
          <cell r="AL51" t="str">
            <v>liner; no luck; circ bottoms, then drop 1 3/4 bronze ball; pump to seay @ 2 bpm; pressure to 1800 psi w/ 60000# overpull; set hanger; shear out seat w/ 2750 psi; release from liner; pump 50 bbl spacer, 135 bbl cmt, drop plug, 5 bbl FW, 193 bbl mud to</v>
          </cell>
          <cell r="AM51" t="str">
            <v>shear at 1000 psi; start on fresh tank &amp; pump 2 bvbl over; did not bump plugs; pu 7' &amp; set zxp w/ 70 klb down; saw a slight shear, not as hard as usual; tested b/s to only 1 ksi because of other liner top; pump slug &amp; pooh.  Note: after shearing out seat,</v>
          </cell>
          <cell r="AN51" t="str">
            <v>never got returns while cementing.  Will go in w/ RTTS &amp; neg test packer.</v>
          </cell>
          <cell r="AU51">
            <v>100</v>
          </cell>
          <cell r="AX51">
            <v>73</v>
          </cell>
          <cell r="AY51">
            <v>0</v>
          </cell>
          <cell r="AZ51" t="str">
            <v>unknown at this point</v>
          </cell>
          <cell r="BH51" t="str">
            <v>Upon running tool arrival back at shop, inspected pdp &amp; running tool; pdp top pc shear plane looks washed out compared to shear surface of bottom nose pc.  ( PDP was pulled out / off of running tool assy by the co man on location).</v>
          </cell>
          <cell r="BI51" t="str">
            <v xml:space="preserve">Running tool assy no visible damage; pictures were taken at shop; forward BPR w/ pictures to Emmott requesting quick review to determine any possible failure modes; worn surface of top pc of pdp probably from contact w/ drill string / running tool as </v>
          </cell>
          <cell r="BJ51" t="str">
            <v>it went downhole which makes it seem as if the pdp was broken before reaching the running tool, I.e., maybe in the LC head; yet, question still remains why it, nor the bottom pc, never fully exited the running tool assy.</v>
          </cell>
          <cell r="BK51" t="str">
            <v>cause undetermined; reviewed by A White, Z Crouch; send dart pcs to J Goodson for failure analysis per Z Crouch</v>
          </cell>
          <cell r="BM51" t="str">
            <v>A White / R Prasad</v>
          </cell>
          <cell r="BN51" t="str">
            <v>6/17/97; 8/12/97</v>
          </cell>
          <cell r="BV51" t="str">
            <v>R Lane</v>
          </cell>
          <cell r="BW51" t="str">
            <v>Z Crouch</v>
          </cell>
          <cell r="BX51" t="str">
            <v>cc: M McMichael</v>
          </cell>
          <cell r="BY51" t="str">
            <v>R Lane, cc: P Stone</v>
          </cell>
          <cell r="BZ51" t="str">
            <v>awaiting any further cause / PA suggestion from Emmott</v>
          </cell>
        </row>
        <row r="52">
          <cell r="B52">
            <v>0</v>
          </cell>
          <cell r="D52">
            <v>8</v>
          </cell>
          <cell r="E52" t="str">
            <v>Liner Hangers Accessories / Running tools, etc.</v>
          </cell>
          <cell r="F52" t="str">
            <v>Hydrotrip sub pinned for 3 ksi, sheared at 1800 psi / Chesapeake</v>
          </cell>
          <cell r="G52" t="str">
            <v>LB 016050</v>
          </cell>
          <cell r="I52" t="str">
            <v>H Menard</v>
          </cell>
          <cell r="J52" t="str">
            <v>Broussard</v>
          </cell>
          <cell r="L52" t="str">
            <v>799-28</v>
          </cell>
          <cell r="M52" t="str">
            <v>799-28-1416</v>
          </cell>
          <cell r="N52" t="str">
            <v>this tool not currently serialized</v>
          </cell>
          <cell r="O52" t="str">
            <v>Hydrotrip sub</v>
          </cell>
          <cell r="P52" t="str">
            <v>N/A</v>
          </cell>
          <cell r="Q52" t="str">
            <v>N/A</v>
          </cell>
          <cell r="R52" t="str">
            <v>Chesapeake</v>
          </cell>
          <cell r="T52">
            <v>1</v>
          </cell>
          <cell r="AA52">
            <v>4</v>
          </cell>
          <cell r="AD52">
            <v>14479</v>
          </cell>
          <cell r="AF52" t="str">
            <v>WBM</v>
          </cell>
          <cell r="AI52" t="str">
            <v>no</v>
          </cell>
          <cell r="AK52" t="str">
            <v>Hydrotrip sub sheared at 1800 psi; pinned for 3000 psi.</v>
          </cell>
          <cell r="AU52">
            <v>100</v>
          </cell>
          <cell r="AY52">
            <v>0</v>
          </cell>
          <cell r="AZ52" t="str">
            <v>cause unknown; BPR was not written at time fo occurrence; record this incident for future possible repeats, etc.</v>
          </cell>
          <cell r="BF52" t="str">
            <v>R Prasad</v>
          </cell>
          <cell r="BG52">
            <v>35618</v>
          </cell>
          <cell r="BH52" t="str">
            <v>Completed job by emergency (left hand rotation) release from HR tool, etc.</v>
          </cell>
          <cell r="BM52" t="str">
            <v>R Prasad</v>
          </cell>
          <cell r="BN52">
            <v>35618</v>
          </cell>
          <cell r="BO52" t="str">
            <v>N/A - record only</v>
          </cell>
          <cell r="BT52" t="str">
            <v>R Prasad</v>
          </cell>
          <cell r="BU52">
            <v>35618</v>
          </cell>
          <cell r="BV52" t="str">
            <v>R Prasad</v>
          </cell>
          <cell r="BW52" t="str">
            <v>cc: Z Crouch</v>
          </cell>
          <cell r="BX52" t="str">
            <v>cc: N Johnson</v>
          </cell>
          <cell r="BY52" t="str">
            <v>cc: P Stone</v>
          </cell>
          <cell r="BZ52" t="str">
            <v>R Prasad</v>
          </cell>
          <cell r="CA52">
            <v>35618</v>
          </cell>
        </row>
        <row r="53">
          <cell r="B53">
            <v>0</v>
          </cell>
          <cell r="D53">
            <v>8</v>
          </cell>
          <cell r="E53" t="str">
            <v>Liner Hangers Accessories / Running tools, etc.</v>
          </cell>
          <cell r="F53" t="str">
            <v>Wet shoe due to PDP not latching into lwp into L.C.</v>
          </cell>
          <cell r="G53" t="str">
            <v>LB 016750</v>
          </cell>
          <cell r="I53" t="str">
            <v>R Scroggins</v>
          </cell>
          <cell r="J53" t="str">
            <v>Broussard</v>
          </cell>
          <cell r="L53" t="str">
            <v>269-21 &amp; 270-20</v>
          </cell>
          <cell r="M53" t="str">
            <v>269-21-0092 &amp; 270-20-0058</v>
          </cell>
          <cell r="N53" t="str">
            <v>N/A</v>
          </cell>
          <cell r="O53" t="str">
            <v>7 5/8 39# LWP &amp; 2 1/4" PDP</v>
          </cell>
          <cell r="P53" t="str">
            <v>N/A</v>
          </cell>
          <cell r="Q53" t="str">
            <v>N/A</v>
          </cell>
          <cell r="R53" t="str">
            <v>Texaco</v>
          </cell>
          <cell r="T53">
            <v>3</v>
          </cell>
          <cell r="AA53">
            <v>7.625</v>
          </cell>
          <cell r="AD53">
            <v>6472</v>
          </cell>
          <cell r="AI53" t="str">
            <v>no</v>
          </cell>
          <cell r="AK53" t="str">
            <v xml:space="preserve">During Liner job, dropped PDP &amp; displaced 5 bbl water w/ Dowell; then switched to rig pump, did not see wiper plug shear; calc volumn 880 stks.  Did not see plugs bump, pumped 1420 stks (calc volumn).  (At 1310 stks, pressure increased from 1300 psi to </v>
          </cell>
          <cell r="AL53" t="str">
            <v xml:space="preserve">1450 psi).  Set zxp &amp; reverse circulated (no cement in returns); Lost 30 bbls during reversing, resulting in wet shoe.  Notes: 104 bbl cmt was pumped as required; 0.117 bbl=1 stk; reverse circulated 2000 bbl after setting zxp; if we would </v>
          </cell>
          <cell r="AM53" t="str">
            <v xml:space="preserve">have continued reversing, we would have continued losing bbls.  Job Log: 7/4/97, 1510: aol, ck eqpt, install l.c. in btm of 3rd jt; 7/5/97, 2105: mu shoe, fc, 2 jts, lc in 3rd jt; ck floats-ok; rih fill ea jt total 35 jts (Gemoco float eqpt); 7/6/97, </v>
          </cell>
          <cell r="AN53" t="str">
            <v>0008: mu hgr assy 125 klb up; rih 2 min/std; not getting right returns; slow to 8 min/std; circ 1000 stks @ 400 psi; continue in hole @ 3 min/std; 0325: hgr assy thru wellhead; 0750: start in OH, 300 klb up, 240 klb dn; 0910: place btm of line at 8045',</v>
          </cell>
          <cell r="AO53" t="str">
            <v xml:space="preserve"> 300 klb up; 245 klb dn; circ 30 spm 500 psi; grad incr to 70 spm, 1800 psi; 1115: drop ball &amp; circ 45 spm 800 psi; 1144: ball landed, press to 1600 psi, set flexlok hgr; shear ball seat at 2700 psi; rel 2RH, free at 270 klb up,  245 klb dn;</v>
          </cell>
          <cell r="AP53" t="str">
            <v xml:space="preserve"> put 40 klb dn, tested lines to 6 ksi-ok; pumped 42 bbl spacer; 1220: statred mixing cmt; 1241: drop plug, pump 5 bbl water &amp; switch to rig pump 70 spm, 1300 psi, 800 stks, slow to 40 spm 700 psi (calc 880 stks to shear); did not</v>
          </cell>
          <cell r="AQ53" t="str">
            <v xml:space="preserve"> see plug shear, incr to 56 spm, 1300 psi which incr to 1450 psi; at 1310 stks, slowed to 30 spm, 700 psi; pumped calc volumn 1420 stks; did not bump plugs; pu &amp; set zxp; good shear at 70 klb; put add'l 25 klb (string wt); pu &amp; reversed,</v>
          </cell>
          <cell r="AR53" t="str">
            <v xml:space="preserve"> no cmt; 39 spm, 600 psi; 1530: pooh, 1830: lay down 2RH; 7/7/97, 0730: drill Fl vlv cont in hole; had drag in some spots, gih, tag lc, no cmt on top; 7/8/97, 0530: rih BJ pkr, 0900: test ann 3 ksi, ok, pump in 3.5 bpm, 1300 psi down dp.</v>
          </cell>
          <cell r="AU53">
            <v>600</v>
          </cell>
          <cell r="AY53">
            <v>0</v>
          </cell>
          <cell r="AZ53" t="str">
            <v xml:space="preserve">Definite cause unknown; Possibility with no verification: (1) During shop makeup of (7 5/8 8rl box x 7 5/8 39# STL pin, 6 9/16 ID) XO to 6 5/8 ID space nipple (already stabbed), shop left xo handy so that TST on location </v>
          </cell>
          <cell r="BA53" t="str">
            <v xml:space="preserve">may remove this XO and mu on location; upon removing xo on location, we found the bottom of the lwp rubber, 6 3/4 OD, located min. 2" below end of space nipple.  When mu this xo on location, possibly sheared the lwp during mu via friction bite btw lwp </v>
          </cell>
          <cell r="BB53" t="str">
            <v>shear screws &amp; blast joint.  But upon receipt of running tools to shop, checked blast joint for fresh rotating marks directly above shear lip, and full circumference of this area had paint removed, as is the case for other running tools just received from</v>
          </cell>
          <cell r="BC53" t="str">
            <v xml:space="preserve">location.  Thus, we have no verification of this possiblity as a root cause.  Possibility (2): If equalizing ports of both slick joint &amp; attached lwp are plugged off, a differential pressure may allow plug to prematurely shear; no verification of this. </v>
          </cell>
          <cell r="BD53" t="str">
            <v xml:space="preserve">Possibility (3): Upon releasing from liner by pu #', shucked lwp from slick stinger if pu across a restriction.  Possibility (4): Bonding of Al to nitrile failure.  NONE OF THESE POSSIBILITIES HAVE SUFFICIENT VERIFICATION FOR CONFIRMATION OF ROOT CAUSE.  </v>
          </cell>
          <cell r="BE53" t="str">
            <v>ref ph conversation w/ L Sibley, J Solari, R Prasad 7/21/97</v>
          </cell>
          <cell r="BF53" t="str">
            <v>R Prasad</v>
          </cell>
          <cell r="BG53" t="str">
            <v>7/10/97, 7/21/97</v>
          </cell>
          <cell r="BH53" t="str">
            <v xml:space="preserve">Submit BPR to Emmott Rd AEG Liner Hangers requesting any ideas for cause analysis; copy BPR to BOT sales rep requesting costs incurred.  7/10/97, 10am: Per L Sibley phone, Texaco agreed did not see lwp shear off nor plugs bump &amp; that while reversing , </v>
          </cell>
          <cell r="BI53" t="str">
            <v>they lost 40 bbl (vs 30 bbl per BOT TST job log); When they tih w/ the BJ squeeze tool &amp; set in liner, pressure tested backside 3ksi &amp; held; thus zxp tested ok; when pressured down dp, was able to pump in.</v>
          </cell>
          <cell r="BM53" t="str">
            <v>R Prasad</v>
          </cell>
          <cell r="BN53">
            <v>35621</v>
          </cell>
          <cell r="BO53" t="str">
            <v xml:space="preserve">(4) Per J Solari 7/21/97, we will start recording w/o#s for all plugs on dwg inspection sheets as job is laid out; this has been passed to A White &amp; H Mellville for implementation for traceability ease for root cause identif re rubber bonding.  For other </v>
          </cell>
          <cell r="BV53" t="str">
            <v>R Lane</v>
          </cell>
          <cell r="BW53" t="str">
            <v>Z Crouch</v>
          </cell>
          <cell r="BX53" t="str">
            <v>L Sibley</v>
          </cell>
          <cell r="BY53" t="str">
            <v>cc: P Stone</v>
          </cell>
          <cell r="BZ53" t="str">
            <v>awaiting cause &amp; PA from Emmott &amp; costs from sales</v>
          </cell>
        </row>
        <row r="54">
          <cell r="B54" t="str">
            <v>EMMOTT RD PLANT</v>
          </cell>
          <cell r="D54">
            <v>8</v>
          </cell>
          <cell r="E54" t="str">
            <v>Liner Hangers Accessories / Running tools, etc.</v>
          </cell>
          <cell r="F54" t="str">
            <v>Lead pdp of 7" LFC appeared to shear lead lwp at 7500 psi, but pinned for 1500 psi; this appeared the case since happened within 5 bbl of shearing the plug (actual liner or backside plug)</v>
          </cell>
          <cell r="G54" t="str">
            <v>Lb285433</v>
          </cell>
          <cell r="I54" t="str">
            <v>Richard Parker</v>
          </cell>
          <cell r="J54" t="str">
            <v>Broussard</v>
          </cell>
          <cell r="L54" t="str">
            <v>269-27</v>
          </cell>
          <cell r="M54" t="str">
            <v>269-27-0007</v>
          </cell>
          <cell r="N54" t="str">
            <v>DR 25421, RO 123748</v>
          </cell>
          <cell r="O54" t="str">
            <v>7" LFC LWP system</v>
          </cell>
          <cell r="P54">
            <v>25421</v>
          </cell>
          <cell r="R54" t="str">
            <v>Hunt Oil Co</v>
          </cell>
          <cell r="T54">
            <v>2</v>
          </cell>
          <cell r="AA54">
            <v>7</v>
          </cell>
          <cell r="AD54">
            <v>14668</v>
          </cell>
          <cell r="AF54" t="str">
            <v>clean</v>
          </cell>
          <cell r="AI54" t="str">
            <v>no</v>
          </cell>
          <cell r="AK54" t="str">
            <v xml:space="preserve">When lead dart latched into bottom lwp, pressure increased to 5000 psi; dart did not release, bled off pressure to 500 psi; repressured to 5000 psi; stand pipe burst; rigged up steel line to floor; pressured back up to 7500 psi; dart still did not shear; </v>
          </cell>
          <cell r="AL54" t="str">
            <v xml:space="preserve">picked up pipe to pu weight plus 1 foot; repressured pipe to 7500 psi; dart sheared; slacked off pipe, engaged rotational dogs, begin rotation, continue cmt displacement; 88 bbl more displacement, slowed from 2 bbl to 1 bbl to watch for follow dart to </v>
          </cell>
          <cell r="AM54" t="str">
            <v xml:space="preserve">engage lwp, pump pressure at  1500 psi; pressure increased form 3500 psi at which time the fluid began bypassing lead lwp (the calculated displacement for the lead lwp &amp; the follow pdp are very close), therefore, it is difficult to say whether the lead </v>
          </cell>
          <cell r="AN54" t="str">
            <v>lwp landed or the follow pdp sheared.  We continued with displacement to 348 bbl mud total behind pdp; follow lwp did not bump; shut down pumps, bled pressure, pooh.  Once ooh, found all seals were gone from the sleeve packoff.  Calcs: DP: 5" 19.5# S-135,</v>
          </cell>
          <cell r="AO54" t="str">
            <v>14662' x 0.01776 = 260.39 bbl; liner: 7" 35# P110 SLX, 2577.87 x 0.03497 = 90.19 bbl; show: 95' x 0.03497 = 3.3 bbl.  Mud wt 17# OBM; TD 17343'; 9 5/8 shoe at 15690'.  Still dont know where the cmt is; awaiting followup by sales / customer.  Per L Scheier</v>
          </cell>
          <cell r="AP54" t="str">
            <v xml:space="preserve">on 8/4/97, cust has tagged cmt in liner (all cmt is in liner less 4 bbls) &amp; have drilled to 17100 thus far (TD = 17400) without seeing any rubber yet.  After further scrutiny, A White has determined that the plug must have been in the liner (not the dp) </v>
          </cell>
          <cell r="AQ54" t="str">
            <v>in order for 7500 psi to allow seals to be pumped out of sleeve; calc of 7500 psi against area from dp ID to packoff OD gives more load than weight of dp in mud.</v>
          </cell>
          <cell r="AU54">
            <v>50143</v>
          </cell>
          <cell r="AV54">
            <v>49143</v>
          </cell>
          <cell r="AX54">
            <v>73</v>
          </cell>
          <cell r="AY54" t="str">
            <v>EMMOTT / ENGINEERING DESIGN, DOC., ETC.</v>
          </cell>
          <cell r="AZ54" t="str">
            <v xml:space="preserve">1) Possible atmospheric trap between bottom sleeve and bottom lwp caused by both sealed connecitons (loctite) on ends of lwp and by seal in 0.45 in^2 flow area between bottom crossover ID and bottom sleeve OD.  This trap would allow burst of btm sleeve </v>
          </cell>
          <cell r="BA54" t="str">
            <v>into lwp sleeve and / or collapse of lwp sleeve into bottom sleeve, allowing this load to break off the bottom lwp at the thinnest crossection in the bottom crossover.  (Per K Trahan, similar incidents have occurred, I.e, in the top lwp where minimal flow</v>
          </cell>
          <cell r="BB54" t="str">
            <v xml:space="preserve">area between the top crossover and top sleeve &amp; sealed off (loctited) connections on both ends of top lwp, allowing top lwp to break off at weakest point since the top sleeve was bursting into the top lwp and / or the top lwp was collapsing into the top </v>
          </cell>
          <cell r="BC54" t="str">
            <v xml:space="preserve">sleeve).  At the time this cause was discovered as potential recurrence, the flow area in the bottom crossover / bottom sleeve was not changed.  But flow area for lead lwp seems sufficient to equalize during rih &amp; prevent pressure trap. (2) Possibly </v>
          </cell>
          <cell r="BD54" t="str">
            <v xml:space="preserve">dropped wrong plug for lead lwp, but Emmott Rd tests verify that this would allow 4500 psi, not 7500 psi, to blow both lwp's with follow pdp latched in follow lwp.  (3) Probable plug in liner or on backside, preventing circulation once the lead lwp </v>
          </cell>
          <cell r="BE54" t="str">
            <v>sheared from run tool, since seals were pumped out.</v>
          </cell>
          <cell r="BF54" t="str">
            <v>R Prasad / K Trahan / A White / Z Crouch</v>
          </cell>
          <cell r="BG54" t="str">
            <v>7/23/97, 8/4/97</v>
          </cell>
          <cell r="BH54" t="str">
            <v xml:space="preserve">Submit BPR to Emmott Rd requesting cause and prevention for this lead lwp and for other sizes where applicable. Copy BPR to sales rep requesting costs incurred (indirect &amp; direct) &amp; followup of cement drillout, etc.  Per L Scheier, oper co tagged cmt </v>
          </cell>
          <cell r="BI54" t="str">
            <v>close to liner top such that all the cmt, less 4 bbls is in the liner; they have drilled out all cmt to 17100 (TD is 17400) thus far (3 pm 8/4/97).</v>
          </cell>
          <cell r="BM54" t="str">
            <v>R Prasad</v>
          </cell>
          <cell r="BN54">
            <v>35634</v>
          </cell>
          <cell r="BO54" t="str">
            <v>Per Z Crouch 7/31/97 am, (1) this BPR is being forwarded to Engr for review &amp; possible ECN release to open flow in subject restrictions.  Other possible cause may exist per Z Crouch since we've had plug problems (darts &amp; heavy mud are the trend)</v>
          </cell>
          <cell r="BQ54" t="str">
            <v>pdp is minial, no pa needed for this at current, (3) For probability of liner or backside plug preventing circulation, cust to confirm for pa.</v>
          </cell>
          <cell r="BT54" t="str">
            <v>Z Crouch / R Prasad / A White / J Solari</v>
          </cell>
          <cell r="BU54" t="str">
            <v>7/31/97, 8/4/97</v>
          </cell>
          <cell r="BV54" t="str">
            <v>R Lane, L Scheier</v>
          </cell>
          <cell r="BW54" t="str">
            <v>Z Crouch</v>
          </cell>
          <cell r="BX54" t="str">
            <v>L Scheier</v>
          </cell>
          <cell r="BY54" t="str">
            <v>cc: P Stone</v>
          </cell>
          <cell r="BZ54" t="str">
            <v>Z Crouch / R Prasad / A White / J Solari</v>
          </cell>
          <cell r="CA54">
            <v>35697</v>
          </cell>
        </row>
        <row r="55">
          <cell r="B55" t="str">
            <v>EMMOTT RD PLANT</v>
          </cell>
          <cell r="D55">
            <v>8</v>
          </cell>
          <cell r="E55" t="str">
            <v>Liner Hangers Accessories / Running tools, etc.</v>
          </cell>
          <cell r="F55" t="str">
            <v>When POOH, had pieces of lwp &amp; pdp</v>
          </cell>
          <cell r="G55" t="str">
            <v>LB 016521-22</v>
          </cell>
          <cell r="I55" t="str">
            <v>G Hoffpauir</v>
          </cell>
          <cell r="J55" t="str">
            <v>Broussard</v>
          </cell>
          <cell r="L55" t="str">
            <v>269-21</v>
          </cell>
          <cell r="M55" t="str">
            <v>269-21-0170</v>
          </cell>
          <cell r="O55" t="str">
            <v>5 1/2 LWP</v>
          </cell>
          <cell r="R55" t="str">
            <v>Chevron</v>
          </cell>
          <cell r="T55" t="str">
            <v>D-6 ST</v>
          </cell>
          <cell r="AA55">
            <v>5.5</v>
          </cell>
          <cell r="AD55">
            <v>6579</v>
          </cell>
          <cell r="AF55" t="str">
            <v>WBM</v>
          </cell>
          <cell r="AI55" t="str">
            <v>yes</v>
          </cell>
          <cell r="AK55" t="str">
            <v xml:space="preserve">After pumping cement, dropped pdp, pumped same; it bumped 4 bbl early; pumped liner capacoity plus 2 bbl; plug did not bump; when they drilled out the liner, they hit cement about 2000' above the landing collar; when out of hole, had pieces of the lwp &amp; </v>
          </cell>
          <cell r="AL55" t="str">
            <v>pdp.</v>
          </cell>
          <cell r="AX55">
            <v>73</v>
          </cell>
          <cell r="AY55" t="str">
            <v>EMMOTT / ENGINEERING DESIGN, DOC., ETC.</v>
          </cell>
          <cell r="AZ55" t="str">
            <v>ref field bulletin requesting all 5 1/2" lwps be returned to Emmmott &amp; replaced due to bond failure.</v>
          </cell>
          <cell r="BF55" t="str">
            <v>R Prasad</v>
          </cell>
          <cell r="BG55">
            <v>35634</v>
          </cell>
          <cell r="BH55" t="str">
            <v>Submit BPR to Emmott Rd confirming root cause &amp; followup with PA (return 5 1/2" lwps upon receipt of new ones) &amp; obtain any costs from BOT sales rep.</v>
          </cell>
          <cell r="BM55" t="str">
            <v>R Prasad</v>
          </cell>
          <cell r="BN55">
            <v>35634</v>
          </cell>
          <cell r="BV55" t="str">
            <v>R Lane, L Scheier</v>
          </cell>
          <cell r="BW55" t="str">
            <v>Z Crouch</v>
          </cell>
          <cell r="BX55" t="str">
            <v>L Scheier</v>
          </cell>
          <cell r="BY55" t="str">
            <v>cc: P Stone</v>
          </cell>
          <cell r="BZ55" t="str">
            <v>awaiting cause confirm. by Emmott &amp; PA by district &amp; costs by Sales rep</v>
          </cell>
        </row>
        <row r="56">
          <cell r="B56" t="str">
            <v>EMMOTT RD PLANT</v>
          </cell>
          <cell r="D56">
            <v>9</v>
          </cell>
          <cell r="E56" t="str">
            <v>Liner Hangers</v>
          </cell>
          <cell r="F56" t="str">
            <v>SHC hgr shipped from Emmott w/ acme thd would not mu to zxp sleeve</v>
          </cell>
          <cell r="I56" t="str">
            <v>Harold Melville / R Prasad</v>
          </cell>
          <cell r="J56" t="str">
            <v>Broussard</v>
          </cell>
          <cell r="L56" t="str">
            <v>292-11, 296-25</v>
          </cell>
          <cell r="M56" t="str">
            <v>292-11-0048, 296-25-0005</v>
          </cell>
          <cell r="N56" t="str">
            <v>hanger = customer property; zxp w/o 134069</v>
          </cell>
          <cell r="O56" t="str">
            <v>SHC HYD SET hgr, 15 SLIPS, 11.75" 65 #/FT X 13.375 IN. 68.0-72.0 LB/FT LB/FT 11.125 IN. ACME PIN X 11.750 65.00 #/FT HYDRIL SLX BOX 12.13 IN. TOOL OD, 10.670 IN. TOOL ID, 125 KSI MYS; LINER PACKER, BROWN ZXP, W/RH PROFILE, W/10 FT PBR ext. . .</v>
          </cell>
          <cell r="P56" t="str">
            <v>zxp w/o 134069</v>
          </cell>
          <cell r="R56" t="str">
            <v>Anadarko</v>
          </cell>
          <cell r="T56" t="str">
            <v>not run yet</v>
          </cell>
          <cell r="AA56" t="str">
            <v>not run yet</v>
          </cell>
          <cell r="AD56" t="str">
            <v>not run yet</v>
          </cell>
          <cell r="AF56" t="str">
            <v>not run yet</v>
          </cell>
          <cell r="AI56" t="str">
            <v>not run yet</v>
          </cell>
          <cell r="AK56" t="str">
            <v>This hanger would not makeup to the zxp; we tried another zxp to verify which tool's threads were oot &amp; it took approx 4 hrs to makeup.</v>
          </cell>
          <cell r="AU56" t="str">
            <v>awaiting 1st zxp's disposn</v>
          </cell>
          <cell r="AX56">
            <v>73</v>
          </cell>
          <cell r="AY56" t="str">
            <v>EMMOTT / ENGINEERING DESIGN, DOC., ETC.</v>
          </cell>
          <cell r="AZ56" t="str">
            <v>ref BPR 0129 for possible trend</v>
          </cell>
          <cell r="BF56" t="str">
            <v>R Prasad</v>
          </cell>
          <cell r="BG56">
            <v>35640</v>
          </cell>
          <cell r="BH56" t="str">
            <v xml:space="preserve">1) We are sending the 1st ZXP back to Houston (this was customer property) for thread inspection &amp; repair. 2) Per J Solari, request from Houston 4 thread gages: box &amp; pin acme for both sizes 11.125 &amp; 11.343 to check the remaining LB inventory for  </v>
          </cell>
          <cell r="BI56" t="str">
            <v xml:space="preserve">additional thread profile nonconformances &amp; correct these before the job comes up again.  3)  Submit BPR to Houston requesting cause of repeat nonconformance, corrective action to zxp being sent in to Emmott, &amp; prevention of repeats by implementing (2) </v>
          </cell>
          <cell r="BJ56" t="str">
            <v xml:space="preserve">here and in other GC districts.  (qty about 8 to 10 threads need to be checked here, LB)  Per Z Crouch email dtd 8/4/97, we are to go directly to K Berry requesting gages from Houston to check our stock; email was forwarded to K Berry requesting gages </v>
          </cell>
          <cell r="BK56" t="str">
            <v>on 8/4/97.</v>
          </cell>
          <cell r="BM56" t="str">
            <v>R Prasad</v>
          </cell>
          <cell r="BN56" t="str">
            <v>7/29/97, 8/4/97</v>
          </cell>
          <cell r="BV56" t="str">
            <v>R Lane</v>
          </cell>
          <cell r="BW56" t="str">
            <v>Z Crouch</v>
          </cell>
          <cell r="BX56" t="str">
            <v>?</v>
          </cell>
          <cell r="BY56" t="str">
            <v>cc: P Stone</v>
          </cell>
          <cell r="BZ56" t="str">
            <v>awaiting cause, PA, &amp; disposn of 1st zxp by Emmott</v>
          </cell>
        </row>
        <row r="57">
          <cell r="B57" t="str">
            <v>CUSTOMER</v>
          </cell>
          <cell r="D57">
            <v>8</v>
          </cell>
          <cell r="E57" t="str">
            <v>Liner Hangers Accessories / Running tools, etc.</v>
          </cell>
          <cell r="F57" t="str">
            <v>Hydrotrip ball would not seat so had to emerg HR tool</v>
          </cell>
          <cell r="G57" t="str">
            <v>LB016612</v>
          </cell>
          <cell r="I57" t="str">
            <v>S Ireland</v>
          </cell>
          <cell r="J57" t="str">
            <v>Broussard</v>
          </cell>
          <cell r="L57" t="str">
            <v>799-28</v>
          </cell>
          <cell r="M57" t="str">
            <v>799-28-1416?</v>
          </cell>
          <cell r="N57" t="str">
            <v>this tool not currently serialized</v>
          </cell>
          <cell r="O57" t="str">
            <v>Hydrotrip sub</v>
          </cell>
          <cell r="P57" t="str">
            <v>N/A</v>
          </cell>
          <cell r="Q57" t="str">
            <v>N/A</v>
          </cell>
          <cell r="R57" t="str">
            <v>Chesapeake</v>
          </cell>
          <cell r="T57" t="str">
            <v>#1 RE</v>
          </cell>
          <cell r="AA57">
            <v>4</v>
          </cell>
          <cell r="AD57" t="str">
            <v>16823 TOL</v>
          </cell>
          <cell r="AF57" t="str">
            <v>Chesapeake</v>
          </cell>
          <cell r="AI57" t="str">
            <v>?</v>
          </cell>
          <cell r="AK57" t="str">
            <v>Before entering open hole, checked rotating torque: 20 rpm @2300 psi, 40 rpm @ 2700 psi, 60 rpm @ 3000 psi; started rotating down at stand 154 @ 25 rpm, 3000 psi $ s/o 1000#; on stand 169 @ 19112', 60 rpm; on stand 181, drop ball @ 10:50 am; tagged bottom</v>
          </cell>
          <cell r="AL57" t="str">
            <v xml:space="preserve"> @ 11:50 AM; had 25 klb on hr tool; , tried to pressure up but ball not on seat; pressured to 2000 psi&amp; bled off; pu, liner wt is still on running tool; set back down, ball still not on seat; put3 round left hand torque to emerg release HR tool at torque </v>
          </cell>
          <cell r="AM57" t="str">
            <v xml:space="preserve">1000 ft lb &amp; pu but still on liner; set back down 25 klb &amp; rotate 3 round left, got back 3 round, pu, check weight; we are free from liner; max torque 4500 ft lb, pooh, check eqpt; after job completed, co rep, per tool repot, wanted followup on 'emerg </v>
          </cell>
          <cell r="AN57" t="str">
            <v>release' as he 'would like info on inner string'.</v>
          </cell>
          <cell r="AU57">
            <v>100</v>
          </cell>
          <cell r="AX57">
            <v>62</v>
          </cell>
          <cell r="AY57" t="str">
            <v>CUSTOMER / WELL CONDITIONS / AWARENESS</v>
          </cell>
          <cell r="AZ57" t="str">
            <v>unknown; ref BPR 0156 same well, different liner size, same size tool nonconformance; same co rep.</v>
          </cell>
          <cell r="BH57" t="str">
            <v xml:space="preserve">Submit this BPR with BPR 0156 &amp; other related hydrotrip sub &amp; HR tool BPRs listed in BPR log on FSHOW to Emmott requesting 1) trend review in other areas where any hydrotrip troubles exist &amp; 2) possible causes relating to the mud conditions.  </v>
          </cell>
          <cell r="BI57" t="str">
            <v>If no further cause / trend / PA suggestions received within 30 days, will close these BPRs as-is, leaving definite cause as unknown.</v>
          </cell>
          <cell r="BM57" t="str">
            <v>R Prasad</v>
          </cell>
          <cell r="BN57">
            <v>35642</v>
          </cell>
          <cell r="BO57" t="str">
            <v>Spoke to N Johnson re this Chesapeake job &amp; he stated that the nature of these Chesapeake wells is severe well conditions wrt mud, etc. Per N Johnson, plans are to not notify cust at present of damage to our tool.</v>
          </cell>
          <cell r="BV57" t="str">
            <v>R Lane</v>
          </cell>
          <cell r="BW57" t="str">
            <v>Z Crouch</v>
          </cell>
          <cell r="BX57" t="str">
            <v>N Johnson</v>
          </cell>
          <cell r="BY57" t="str">
            <v>cc: P Stone</v>
          </cell>
          <cell r="BZ57" t="str">
            <v>R Prasad</v>
          </cell>
          <cell r="CA57">
            <v>35647</v>
          </cell>
        </row>
        <row r="58">
          <cell r="B58" t="str">
            <v>EMMOTT RD PLANT</v>
          </cell>
          <cell r="D58">
            <v>8</v>
          </cell>
          <cell r="E58" t="str">
            <v>Liner Hangers Accessories / Running tools, etc.</v>
          </cell>
          <cell r="F58" t="str">
            <v>Mandrel for insert hydraulic setting tool sheared at threads at 7000 psi during setting tool test at shop. ref BPR 0039 &amp; 0120 &amp; 0139 - repeat</v>
          </cell>
          <cell r="G58" t="str">
            <v>N/A</v>
          </cell>
          <cell r="I58" t="str">
            <v>G Weaver / R Prasad</v>
          </cell>
          <cell r="J58" t="str">
            <v>Broussard</v>
          </cell>
          <cell r="L58" t="str">
            <v>266-57-4001</v>
          </cell>
          <cell r="M58" t="str">
            <v>07-82193-00 mandrel &amp; 07-82308-00 handle adpater</v>
          </cell>
          <cell r="N58" t="str">
            <v>WO 348904 mandrel &amp; WO 328526 handle adapter</v>
          </cell>
          <cell r="O58" t="str">
            <v>Mandrel &amp; handle adapter f/ Hydraulic insert setting tool</v>
          </cell>
          <cell r="P58" t="str">
            <v>see WO descriptions in S/N field</v>
          </cell>
          <cell r="Q58" t="str">
            <v>see WO descriptions in S/N field</v>
          </cell>
          <cell r="R58" t="str">
            <v>W &amp; T Offshore</v>
          </cell>
          <cell r="T58" t="str">
            <v>A6</v>
          </cell>
          <cell r="AA58">
            <v>7.625</v>
          </cell>
          <cell r="AD58" t="str">
            <v>12022 TOL</v>
          </cell>
          <cell r="AF58" t="str">
            <v>WBM</v>
          </cell>
          <cell r="AI58" t="str">
            <v>no</v>
          </cell>
          <cell r="AK58" t="str">
            <v>During 7500 psi test of setting tool, mandrel threads sheared from handle adapter.  Failed at pressure 7000 psi. Work order number etched on bottom face of mandrel is 348904 &amp; handle adapter WO # is 328526.</v>
          </cell>
          <cell r="AL58" t="str">
            <v xml:space="preserve">(Response to BPR 0039 dated 12/2/96, was received 2/13/97, stating that "no apparent cause for failure was evident; since this has been the 2nd reported failure of this </v>
          </cell>
          <cell r="AM58" t="str">
            <v>type, engineering decided to take the following action: the two piece mandrel and handle was changed to a 1 piece design and thread length was increased on the mandrel and handle apapter.  The additional length would give more stability and strength.")</v>
          </cell>
          <cell r="AN58" t="str">
            <v>The Emmott Rd Product Number Change Notice E160-97 that accompanied this response from Emmott states that all work - in process, all plant inventory, and all field inventory disposition: use until stock is depleted.  As a result of the last failure BPR</v>
          </cell>
          <cell r="AO58" t="str">
            <v>0039, we ordered another mandrel, tested it and it failed again; ref BPR 0120 &amp; this is third occurrence of same incident.</v>
          </cell>
          <cell r="AU58">
            <v>1015.55</v>
          </cell>
          <cell r="AX58">
            <v>73</v>
          </cell>
          <cell r="AY58" t="str">
            <v>EMMOTT / ENGINEERING DESIGN, DOC., ETC.</v>
          </cell>
          <cell r="AZ58" t="str">
            <v xml:space="preserve">reference BPR 0039 &amp; 0120 &amp; 0139 - repeat occurrence.   The Product Number Change Notice E160-97, allowing use of current stock and inventory at plant, allowed another shipment of a nonconforming mandrel to our district (and possibly others as well). </v>
          </cell>
          <cell r="BA58" t="str">
            <v xml:space="preserve">After issuance of this ECN in response to BPR 0120, another nonconformance was filed on BPR 0139; response by Emmott for this BPR 0139 was that Emmott would issue a memo to other liner districts looking for a mandrel from a specific wo # listed in </v>
          </cell>
          <cell r="BB58" t="str">
            <v>a previous BPR.  As this BPR 0186 ref's another wo#, cause to be researched further.</v>
          </cell>
          <cell r="BF58" t="str">
            <v>R Prasad</v>
          </cell>
          <cell r="BG58">
            <v>35646</v>
          </cell>
          <cell r="BH58" t="str">
            <v xml:space="preserve">Submit BPR to Emmott Rd to determine cause for 4th repeat occurrence &amp; preventive action.  Also request from Emmott attn R Bennett credit for costs incurred.  Request </v>
          </cell>
          <cell r="BI58" t="str">
            <v xml:space="preserve">credit for same costs incurred on BPR 0039 which resulted in ecn - use until stock is depleted; and for same costs incurred on BPR 0120 on 4/16/97 &amp; for BPR 0139 dated 5/16/97.  Per Z Crouch email dtd 8/4/97, we are to send the failed mandrel &amp; handle </v>
          </cell>
          <cell r="BJ58" t="str">
            <v>adapter to his attn asap &amp; count total # of "old style mandrels" in our stock.  8/12/97, Z Crouch &amp; K Smith visited Cade district to check 1) p gage by inserting another in line to verify readings (extra gage =250 psi + orig gage). &amp; 2) tool assy prior to</v>
          </cell>
          <cell r="BK58" t="str">
            <v>test, &amp; 3) when torquing  down  on set screws holding handle adpater to mandrel, what test effects.</v>
          </cell>
          <cell r="BM58" t="str">
            <v>R Prasad</v>
          </cell>
          <cell r="BN58">
            <v>35646</v>
          </cell>
          <cell r="BV58" t="str">
            <v>R Lane</v>
          </cell>
          <cell r="BW58" t="str">
            <v>Z Crouch</v>
          </cell>
          <cell r="BX58" t="str">
            <v>N/A</v>
          </cell>
          <cell r="BY58" t="str">
            <v>cc: P Stone</v>
          </cell>
          <cell r="BZ58" t="str">
            <v>awaiting PA &amp; costs reply for 4 BPRs from Emmott</v>
          </cell>
        </row>
        <row r="59">
          <cell r="B59" t="str">
            <v>CUSTOMER</v>
          </cell>
          <cell r="D59">
            <v>9</v>
          </cell>
          <cell r="E59" t="str">
            <v>Liner Hangers</v>
          </cell>
          <cell r="F59" t="str">
            <v>zxp appeared to not test for Total Minatone</v>
          </cell>
          <cell r="G59" t="str">
            <v>LB 280680</v>
          </cell>
          <cell r="I59" t="str">
            <v>Alan White</v>
          </cell>
          <cell r="J59" t="str">
            <v>Broussard</v>
          </cell>
          <cell r="L59">
            <v>29625</v>
          </cell>
          <cell r="M59">
            <v>296250142</v>
          </cell>
          <cell r="N59" t="str">
            <v>N/A</v>
          </cell>
          <cell r="O59" t="str">
            <v>7 5/8 39# x 9 5/8 47 - 53.5 # zxp w/ rh profile &amp; type III 10' ext</v>
          </cell>
          <cell r="R59" t="str">
            <v>Total Minatone</v>
          </cell>
          <cell r="T59" t="str">
            <v>A-7 S/T 1</v>
          </cell>
          <cell r="AA59">
            <v>7.625</v>
          </cell>
          <cell r="AD59">
            <v>8225</v>
          </cell>
          <cell r="AF59" t="str">
            <v>good</v>
          </cell>
          <cell r="AI59" t="str">
            <v>no</v>
          </cell>
          <cell r="AK59" t="str">
            <v xml:space="preserve">While running liner, hole began flowing @ 7874'. After trying to stabilize well, decision was made to strip in hole. The backside was holding 260 to 300 psi. We tagged bottom @ 12402'. Dropped 1 3/4" ball. While ball was falling, established injection </v>
          </cell>
          <cell r="AL59" t="str">
            <v>rates to pump cement. After hanging HMC and blowing seat, BJ pumped 40 bbls. 17 ppg. spacer. At 0250 hrs., BJ mixed &amp; pumped 188 bbls. 17.5 ppg. cmt. Dropped dart &amp; displace w/ 16.3 ppg. oil base mud. When cmt. @ liner shoe, opened choke full in an attemt</v>
          </cell>
          <cell r="AM59" t="str">
            <v xml:space="preserve">to get a lift to bring cmt. up the hole. </v>
          </cell>
          <cell r="AN59" t="str">
            <v>After plugs bumped, close well in and bleed pressure off. Keeping in mind annular preventer is still closed, picked up to release dog sub. Slacked off 55000# and sheared ZXP. Slacked off a total of 95000# to energize packer. Energize for five minutes. Pic</v>
          </cell>
          <cell r="AO59" t="str">
            <v>Picked up to TOL and reverse out. After reversing out, attempt to test to 1500 psi with rig pump. When press. reached 1500, it broke back and bled to 500 psi. We set 100,000#  down on TOL three times after bleeding press. off trying to energize packer mor</v>
          </cell>
          <cell r="AP59" t="str">
            <v>I did not see a shear. We left the weight on TOL and attempted to test again. Pressure still bleeding off. R/U lines to BJ and test. Pressure still bleeding off. POOH.</v>
          </cell>
          <cell r="AU59">
            <v>0</v>
          </cell>
          <cell r="AV59">
            <v>0</v>
          </cell>
          <cell r="AX59">
            <v>62</v>
          </cell>
          <cell r="AY59" t="str">
            <v>CUSTOMER / WELL CONDITIONS / AWARENESS</v>
          </cell>
          <cell r="AZ59" t="str">
            <v>Instead of liner top packer leak, flow was by plugs on bottom, as later determined w/ RTTS tool run to tol &amp; tested packer &amp; run to bottom &amp; found leak.</v>
          </cell>
          <cell r="BF59" t="str">
            <v>R Prasad / A White</v>
          </cell>
          <cell r="BG59">
            <v>35660</v>
          </cell>
          <cell r="BH59" t="str">
            <v>See cause</v>
          </cell>
          <cell r="BM59" t="str">
            <v>R Prasad</v>
          </cell>
          <cell r="BN59">
            <v>35660</v>
          </cell>
          <cell r="BO59" t="str">
            <v>(customer)</v>
          </cell>
          <cell r="BT59" t="str">
            <v>R Prasad</v>
          </cell>
          <cell r="BU59">
            <v>35660</v>
          </cell>
          <cell r="BV59" t="str">
            <v>(Customer)</v>
          </cell>
          <cell r="BW59" t="str">
            <v>cc: Z Crouch</v>
          </cell>
          <cell r="BX59" t="str">
            <v>cc: M McCMichael</v>
          </cell>
          <cell r="BY59" t="str">
            <v>cc: P Stone</v>
          </cell>
          <cell r="BZ59" t="str">
            <v>R Prasad</v>
          </cell>
          <cell r="CA59">
            <v>35660</v>
          </cell>
        </row>
        <row r="60">
          <cell r="B60" t="str">
            <v>CUSTOMER</v>
          </cell>
          <cell r="D60">
            <v>9</v>
          </cell>
          <cell r="E60" t="str">
            <v>Liner Hangers</v>
          </cell>
          <cell r="F60" t="str">
            <v>1. SDD mechanically set, 2.  TD head malfunctioned, 3.  LFC lead lwp did not bump &amp; follow lwp bumped then p bled</v>
          </cell>
          <cell r="G60" t="str">
            <v>LB 290418</v>
          </cell>
          <cell r="I60" t="str">
            <v>H. Melville</v>
          </cell>
          <cell r="J60" t="str">
            <v>Broussard</v>
          </cell>
          <cell r="L60" t="str">
            <v>292-62, 478-28, 274-18</v>
          </cell>
          <cell r="M60" t="str">
            <v>292620028, 478280003, 274180026</v>
          </cell>
          <cell r="O60" t="str">
            <v>7 5/8 X 9 5/8 53.5# SDD HGR, 4 1/2 TD HEAD, &amp; 7 5/8 47.1 # LFC LC</v>
          </cell>
          <cell r="R60" t="str">
            <v>Amoco</v>
          </cell>
          <cell r="T60">
            <v>1</v>
          </cell>
          <cell r="AA60">
            <v>7.625</v>
          </cell>
          <cell r="AF60" t="str">
            <v>good</v>
          </cell>
          <cell r="AI60" t="str">
            <v>no</v>
          </cell>
          <cell r="AK60" t="str">
            <v>1.  SDD REMOVED FROM STRING  SINCE DOGLEG AT 1100' APPROX PREVENTED RIH; SDD MECHANICALLY SET.</v>
          </cell>
          <cell r="AL60" t="str">
            <v>2.  1ST PLUG WOULD NOT LEAVE TD HEAD UNTIL WE BROKE OFF &amp; PHYSICALLY SHOVED PLUG PAST LOCKING MECHANISM</v>
          </cell>
          <cell r="AM60" t="str">
            <v>3.  1ST LFC LWP BUMPED LFC LC WITH ONLY 150 PSI INCREASE; 2ND LWP BUMPED LFC LC W/ 1800 PSI &amp; BLED TO 600 PSI (DID NOT HOLD).</v>
          </cell>
          <cell r="AU60">
            <v>100</v>
          </cell>
          <cell r="AX60">
            <v>62</v>
          </cell>
          <cell r="AY60" t="str">
            <v>CUSTOMER / WELL CONDITIONS / AWARENESS</v>
          </cell>
          <cell r="AZ60" t="str">
            <v>The most probable cause of the SDD failure was a 10° dogleg at appx 1100'. This was the reasoning behind pulling the SDD out of the liner hanger assembly. For the LFC system, the seal mechanism is an o-ring, as well as the Landing Collar. The leak could</v>
          </cell>
          <cell r="BA60" t="str">
            <v xml:space="preserve">have occurred in either place, and can probably be attributed to the high temp. in this well. </v>
          </cell>
          <cell r="BF60" t="str">
            <v>Z. Crouch</v>
          </cell>
          <cell r="BG60">
            <v>35730</v>
          </cell>
          <cell r="BH60" t="str">
            <v>1.  REMOVED SDD.  SUBMIT BPR TO HOUSTON REQUESTING POSSIBLE IMPROVEMENT TO TOOL TO PREVENT RECURRENCE.</v>
          </cell>
          <cell r="BI60" t="str">
            <v>2.  SHOVED PDP THRU TD HEAD &amp; CONTINUED JOB.  CHECK TD HEAD AT SHOP &amp; REPORT ON BPR.</v>
          </cell>
          <cell r="BJ60" t="str">
            <v>3.  CONTINUED JOB; SUBMIT BPR TO HOUSTON EMMOTT REQUESTING CAUSE ANALYSIS.</v>
          </cell>
          <cell r="BM60" t="str">
            <v>H Melville</v>
          </cell>
          <cell r="BN60">
            <v>35669</v>
          </cell>
          <cell r="BO60" t="str">
            <v>Record the LFC incident for trend analysis and recommend a design change.</v>
          </cell>
          <cell r="BQ60" t="str">
            <v>see BPR).  (2) If phead was pulled out of svc, &amp; has not been run, notify Zac, but no s/n system was in place at the time (Aug - Oct 1997).</v>
          </cell>
          <cell r="BR60" t="str">
            <v>(3) Per Z Crouch, w/o having the plig in hand it will be difficult to say what the failure [of the td head] was.  For the LFC system, the seal mechanism is an oring &amp; landing collar; the leak could have occurred in either place, &amp; can probably be attribu-</v>
          </cell>
          <cell r="BS60" t="str">
            <v>ted to the high temp in this well; this nc will be noted [by Z Crouch]; a design change in the LFC system may occur in the future.</v>
          </cell>
          <cell r="BT60" t="str">
            <v>Ron Westfahl</v>
          </cell>
          <cell r="BU60">
            <v>35730</v>
          </cell>
          <cell r="BV60" t="str">
            <v>H Melville, Z Crouch</v>
          </cell>
          <cell r="BW60" t="str">
            <v>Z Crouch</v>
          </cell>
          <cell r="BX60" t="str">
            <v>K Hedrick</v>
          </cell>
          <cell r="BY60" t="str">
            <v>cc: P Stone</v>
          </cell>
          <cell r="BZ60" t="str">
            <v>R. Westfahl</v>
          </cell>
          <cell r="CA60">
            <v>35730</v>
          </cell>
        </row>
        <row r="61">
          <cell r="B61" t="str">
            <v>CUSTOMER</v>
          </cell>
          <cell r="D61">
            <v>9</v>
          </cell>
          <cell r="E61" t="str">
            <v>Liner Hangers</v>
          </cell>
          <cell r="F61" t="str">
            <v>Liner hanger never set due to sticky cond's; fell downhole to btm releasing packoff &amp; dog sub from liner prematurely</v>
          </cell>
          <cell r="G61" t="str">
            <v>LB017048</v>
          </cell>
          <cell r="I61" t="str">
            <v>Cliff Carter</v>
          </cell>
          <cell r="J61" t="str">
            <v>Broussard</v>
          </cell>
          <cell r="L61" t="str">
            <v>292-10</v>
          </cell>
          <cell r="M61" t="str">
            <v>292-10-0305</v>
          </cell>
          <cell r="N61" t="str">
            <v>NA</v>
          </cell>
          <cell r="O61" t="str">
            <v>7 5/8 39# x 9 5/8 53.5 # CMC liner hanger</v>
          </cell>
          <cell r="R61" t="str">
            <v>CHESAPEAKE OPERATING</v>
          </cell>
          <cell r="T61">
            <v>1</v>
          </cell>
          <cell r="AA61">
            <v>7.625</v>
          </cell>
          <cell r="AD61">
            <v>13437</v>
          </cell>
          <cell r="AF61" t="str">
            <v>WBM</v>
          </cell>
          <cell r="AI61" t="str">
            <v>yes</v>
          </cell>
          <cell r="AK61" t="str">
            <v>After setting the hanger and circulating btms up, attempt to release from liner w/ 20 klb down and roto rt pu &amp; hgr seemed to "turn loose &amp; fall" 6' to bottom pulling packoff and dog sub out of PBR.  Well conditions were sticky on bottom as indicated</v>
          </cell>
          <cell r="AL61" t="str">
            <v>during circulating on bottom.</v>
          </cell>
          <cell r="AU61">
            <v>7245</v>
          </cell>
          <cell r="AX61">
            <v>62</v>
          </cell>
          <cell r="AY61" t="str">
            <v>CUSTOMER / WELL CONDITIONS / AWARENESS</v>
          </cell>
          <cell r="AZ61" t="str">
            <v xml:space="preserve">Well conditions (sticky on bottom) prevented full set of CMC hanger during effort to set the hanger.  As a result, during effort to release running tool from liner, </v>
          </cell>
          <cell r="BA61" t="str">
            <v>we found that the liner moved down hole, exposing the packoff seals and dogs of packer setting dog sub.</v>
          </cell>
          <cell r="BF61" t="str">
            <v>C Carter / D Wade / R Prasad</v>
          </cell>
          <cell r="BG61">
            <v>35675</v>
          </cell>
          <cell r="BH61" t="str">
            <v xml:space="preserve">After pooh w/ this running tool, went back in with just the seals of sleeve packoff, 20 stds of dp, and a BOT squeeze packer to squeeze the liner top.  Upon stinging seals into setting sleeve, tried circulating w. 4800 psi @ 1/2 bpm w/ no returns; pulled </v>
          </cell>
          <cell r="BI61" t="str">
            <v xml:space="preserve">out of sleeve and set the squeeze packer at 11550'; tried to get an injection rate but still 4800 psi A 1/2 bpm w/ no returns; bled off pressure &amp; unset the squeeze packer and set the zxp liner top packer w/ 60 klb set down wt; rigged down HES and pumped </v>
          </cell>
          <cell r="BJ61" t="str">
            <v>slug down dp; tih.</v>
          </cell>
          <cell r="BM61" t="str">
            <v>C Carter / R Prasad</v>
          </cell>
          <cell r="BN61" t="str">
            <v>8/31/97, 9/2/97</v>
          </cell>
          <cell r="BO61" t="str">
            <v>Recommend to customer via BOT tech sales rep that a hydraulic set hanger be run in well conditions which may pose potential difficulty on manipulating mechanically actuated tools (liner hanger).  BOT tech sales rep will recommend to customer that</v>
          </cell>
          <cell r="BT61" t="str">
            <v>R Prasad</v>
          </cell>
          <cell r="BU61" t="str">
            <v>9/2/97, 9/3/97</v>
          </cell>
          <cell r="BV61" t="str">
            <v>N Johnson</v>
          </cell>
          <cell r="BW61" t="str">
            <v>cc: Z Crouch</v>
          </cell>
          <cell r="BX61" t="str">
            <v>N Johnson</v>
          </cell>
          <cell r="BY61" t="str">
            <v>cc: P Stone</v>
          </cell>
          <cell r="BZ61" t="str">
            <v>R. Westfahl</v>
          </cell>
          <cell r="CA61">
            <v>35720</v>
          </cell>
        </row>
        <row r="62">
          <cell r="B62" t="str">
            <v>EMMOTT RD PLANT</v>
          </cell>
          <cell r="D62">
            <v>8</v>
          </cell>
          <cell r="E62" t="str">
            <v>Liner Hangers Accessories / Running tools, etc.</v>
          </cell>
          <cell r="F62" t="str">
            <v>did nt see plugs land or bump</v>
          </cell>
          <cell r="G62" t="str">
            <v>LB 290750</v>
          </cell>
          <cell r="I62" t="str">
            <v>Harold Menard</v>
          </cell>
          <cell r="J62" t="str">
            <v>Broussard</v>
          </cell>
          <cell r="L62" t="str">
            <v>270-20</v>
          </cell>
          <cell r="M62" t="str">
            <v>270-20-0056</v>
          </cell>
          <cell r="O62" t="str">
            <v xml:space="preserve">Pump Down plug f/ 3 1/2 drill pipe </v>
          </cell>
          <cell r="R62" t="str">
            <v>Norcen Exploration</v>
          </cell>
          <cell r="T62" t="str">
            <v>4 S/T</v>
          </cell>
          <cell r="AA62">
            <v>5</v>
          </cell>
          <cell r="AD62">
            <v>13041</v>
          </cell>
          <cell r="AF62" t="str">
            <v>OBM</v>
          </cell>
          <cell r="AI62" t="str">
            <v>N/A</v>
          </cell>
          <cell r="AK62" t="str">
            <v>Slowed pump rate to 1 1/2 bpm; pumped 5 bbl over displacement 160 bbl; did not see pdp land; pumped 39 bbl more did not see lwp land</v>
          </cell>
          <cell r="AU62">
            <v>100</v>
          </cell>
          <cell r="AX62">
            <v>73</v>
          </cell>
          <cell r="AY62" t="str">
            <v>EMMOTT / ENGINEERING DESIGN, DOC., ETC.</v>
          </cell>
          <cell r="AZ62" t="str">
            <v>unknown; plug problems - trend ??</v>
          </cell>
          <cell r="BF62" t="str">
            <v>R Prasad</v>
          </cell>
          <cell r="BG62">
            <v>35677</v>
          </cell>
          <cell r="BH62" t="str">
            <v>Record BPR for trend analysis upon more repeats??</v>
          </cell>
          <cell r="BM62" t="str">
            <v>R Prasad</v>
          </cell>
          <cell r="BN62">
            <v>35677</v>
          </cell>
          <cell r="BO62" t="str">
            <v>Continue to closely monitor incidents in which plugs do not bump.</v>
          </cell>
          <cell r="BT62" t="str">
            <v>R. Westfahl</v>
          </cell>
          <cell r="BU62">
            <v>35677</v>
          </cell>
          <cell r="BV62" t="str">
            <v>Ron Westfahl</v>
          </cell>
          <cell r="BY62" t="str">
            <v>P. Stone</v>
          </cell>
          <cell r="BZ62" t="str">
            <v>R. Westfahl</v>
          </cell>
          <cell r="CA62">
            <v>35773</v>
          </cell>
        </row>
        <row r="63">
          <cell r="B63" t="str">
            <v>CUSTOMER</v>
          </cell>
          <cell r="D63">
            <v>9</v>
          </cell>
          <cell r="E63" t="str">
            <v>Liner Hangers</v>
          </cell>
          <cell r="F63" t="str">
            <v>Stuck 9,5/8 CMC Hanger before reaching bottom</v>
          </cell>
          <cell r="G63" t="str">
            <v>LB 017187/88</v>
          </cell>
          <cell r="I63" t="str">
            <v>Gary Hoffpauir</v>
          </cell>
          <cell r="J63" t="str">
            <v>Broussard</v>
          </cell>
          <cell r="L63" t="str">
            <v>296-24</v>
          </cell>
          <cell r="M63" t="str">
            <v>296-24-0010</v>
          </cell>
          <cell r="O63" t="str">
            <v>9,5/8 CMC Liner Hanger</v>
          </cell>
          <cell r="R63" t="str">
            <v>Texaco</v>
          </cell>
          <cell r="T63">
            <v>1</v>
          </cell>
          <cell r="AA63" t="str">
            <v>7,5/8</v>
          </cell>
          <cell r="AD63">
            <v>11037</v>
          </cell>
          <cell r="AI63" t="str">
            <v>no</v>
          </cell>
          <cell r="AK63" t="str">
            <v xml:space="preserve">RIH with Liner. PU and racked back cement head. Made up single joint of dp and lowered assembly 12' where liner became stuck. Pushed and pulled, but could not move hanger. Released from hanger and POOH. Removed dog sub, wiper plug, and dust cover. </v>
          </cell>
          <cell r="AL63" t="str">
            <v>GIH with setting tool and drilling jars. Made up setting tool and jarred on liner - unable to pull free, POOH - setting tool OK.</v>
          </cell>
          <cell r="AU63">
            <v>100</v>
          </cell>
          <cell r="AX63">
            <v>62</v>
          </cell>
          <cell r="AY63" t="str">
            <v>CUSTOMER / WELL CONDITIONS / AWARENESS</v>
          </cell>
          <cell r="AZ63" t="str">
            <v>After POOH with hanger, found 2 hanger slips missing and 3 packer hold-down slips missing. ZXP Packer was not set. All hold down slips on ZXP were torn off.</v>
          </cell>
          <cell r="BA63" t="str">
            <v>The damage appeared to have been caused from junk or trash in the hole which caused some of the slips to hang up. As noted on the Job Log, about 35 core sample pieces and some wire was left in the hole by Schlumberger.</v>
          </cell>
          <cell r="BB63" t="str">
            <v xml:space="preserve">Per Emmot BPR #778 from Zac Crouch: After seeing the equipment myself and from the data obtained from Lafayette about debris in the wellbore, the conclusion at this time is that the liner hanger equipment became stuck due to debris. </v>
          </cell>
          <cell r="BF63" t="str">
            <v>R. Westfahl / D. Wade / Z. Crouch</v>
          </cell>
          <cell r="BG63">
            <v>35716</v>
          </cell>
          <cell r="BH63" t="str">
            <v>RIH with casing cutters and cut liner 47' below top. PU 2-RH setting tool and jars, screwed into hanger and jarred lose, POOH.</v>
          </cell>
          <cell r="BM63" t="str">
            <v>R. Westfahl</v>
          </cell>
          <cell r="BN63">
            <v>35716</v>
          </cell>
          <cell r="BV63" t="str">
            <v>R. Westfahl, Z. Crouch, D. Wade</v>
          </cell>
          <cell r="BW63" t="str">
            <v>Z. Crouch / T. Miller</v>
          </cell>
          <cell r="BX63" t="str">
            <v>L. Sibley</v>
          </cell>
          <cell r="BY63" t="str">
            <v>P. Stone</v>
          </cell>
          <cell r="BZ63" t="str">
            <v>R. Westfahl</v>
          </cell>
          <cell r="CA63">
            <v>35752</v>
          </cell>
        </row>
        <row r="64">
          <cell r="B64" t="str">
            <v>EMMOTT RD PLANT</v>
          </cell>
          <cell r="D64">
            <v>9</v>
          </cell>
          <cell r="E64" t="str">
            <v>Liner Hangers</v>
          </cell>
          <cell r="F64" t="str">
            <v>1st LFC wiper plug sheared high, 2nd plug did not shear.</v>
          </cell>
          <cell r="G64" t="str">
            <v>LB 303724</v>
          </cell>
          <cell r="I64" t="str">
            <v>Cliff Carter</v>
          </cell>
          <cell r="J64" t="str">
            <v>Broussard</v>
          </cell>
          <cell r="L64" t="str">
            <v>269-27</v>
          </cell>
          <cell r="M64" t="str">
            <v>269-27-0001</v>
          </cell>
          <cell r="O64" t="str">
            <v>9,5/8 53.5# LFC 4 Plug System</v>
          </cell>
          <cell r="R64" t="str">
            <v>Amoco</v>
          </cell>
          <cell r="T64">
            <v>8</v>
          </cell>
          <cell r="AA64" t="str">
            <v>9,5/8</v>
          </cell>
          <cell r="AD64">
            <v>15727</v>
          </cell>
          <cell r="AF64" t="str">
            <v>good</v>
          </cell>
          <cell r="AI64" t="str">
            <v>no</v>
          </cell>
          <cell r="AK64" t="str">
            <v xml:space="preserve">It took 7000 psi to shear the lead wiper plug. After displaceing with cement, the 2nd wiper plug appeared to shear with 6000 psi. The first plug hit the LC on time as the pressure went from 1000 psi to 2000 psi then back to 1000 psi. </v>
          </cell>
          <cell r="AL64" t="str">
            <v>The second plug did not bump. After POOH, the 2nd wiper plug was still on the setting tool without the dart.</v>
          </cell>
          <cell r="AU64">
            <v>2000</v>
          </cell>
          <cell r="AX64">
            <v>73</v>
          </cell>
          <cell r="AY64" t="str">
            <v>EMMOTT / ENGINEERING DESIGN, DOC., ETC.</v>
          </cell>
          <cell r="AZ64" t="str">
            <v xml:space="preserve">Inspection of the LFC adapter revealed the following: The upper sleeve was swelled in its thinnest section behind the ceramic insert. The upper collet showed signs of brinelling due to a tensile force. Mud was noted in the cavity between the LWP and </v>
          </cell>
          <cell r="BA64" t="str">
            <v xml:space="preserve">the upper sleeve. The groove where the lower collet is retained, on the nose, showed signs of minor deformation. All of the rubber fins on the plug were torn off. The shear pins were not sheared and they showed no signs of loading. The ceramic insert </v>
          </cell>
          <cell r="BB64" t="str">
            <v xml:space="preserve">was cracked vertically, with the widest gaps being at the bottom. The slip was missing off the nose of the LWP.  A possible cause why the first plug did not release at the required pressure (1200 psi) was because of solids between the LWP and the </v>
          </cell>
          <cell r="BC64" t="str">
            <v xml:space="preserve">lower sleeve. The reason why the upper LWP did not shear off was because the pressure needed to shear the bottom plug off, yeilded the upper sleeve on the upper LWP. Once this was done, there could be no reletive movement between the upper sleeve and </v>
          </cell>
          <cell r="BD64" t="str">
            <v>the LWP. The sleeve must move downward relative to the LWP so that the upper collet can retract.</v>
          </cell>
          <cell r="BF64" t="str">
            <v>R. Westfahl, Z. Crouch</v>
          </cell>
          <cell r="BG64">
            <v>35730</v>
          </cell>
          <cell r="BH64" t="str">
            <v>Did not overdisplace, tested shoe to 2000 psi.</v>
          </cell>
          <cell r="BM64" t="str">
            <v>C. Carter</v>
          </cell>
          <cell r="BN64">
            <v>35717</v>
          </cell>
          <cell r="BO64" t="str">
            <v xml:space="preserve">Request that Engineering complete more testing on the LFC adapter with a heavy oil-base mud. Recommend the application of grease behind the sleeves on the LFC adapter during assembly to minimize the risk of solids concentration from mud environments. </v>
          </cell>
          <cell r="BT64" t="str">
            <v>R. Westfahl</v>
          </cell>
          <cell r="BU64">
            <v>35730</v>
          </cell>
          <cell r="BV64" t="str">
            <v>R. Westfahl, Z. Crouch</v>
          </cell>
          <cell r="BW64" t="str">
            <v xml:space="preserve">Z. Crouch </v>
          </cell>
          <cell r="BX64" t="str">
            <v>K. Hedrick</v>
          </cell>
          <cell r="BY64" t="str">
            <v>P. Stone</v>
          </cell>
          <cell r="BZ64" t="str">
            <v>R. Westfahl</v>
          </cell>
          <cell r="CA64">
            <v>35730</v>
          </cell>
        </row>
        <row r="65">
          <cell r="B65" t="str">
            <v>CUSTOMER</v>
          </cell>
          <cell r="D65">
            <v>9</v>
          </cell>
          <cell r="E65" t="str">
            <v>Liner Hangers</v>
          </cell>
          <cell r="F65" t="str">
            <v>Possible preset of ZXP hold downs after picking up drilling jars.</v>
          </cell>
          <cell r="G65">
            <v>17380</v>
          </cell>
          <cell r="I65" t="str">
            <v>Sam Ireland</v>
          </cell>
          <cell r="J65" t="str">
            <v>Broussard</v>
          </cell>
          <cell r="L65" t="str">
            <v>296-29</v>
          </cell>
          <cell r="M65" t="str">
            <v>296-29-0024</v>
          </cell>
          <cell r="O65" t="str">
            <v>7" x 9,5/8" 47#  ZXP With Hold Downs</v>
          </cell>
          <cell r="R65" t="str">
            <v>Spirit Energy</v>
          </cell>
          <cell r="T65" t="str">
            <v>C-6 ST</v>
          </cell>
          <cell r="AA65">
            <v>7</v>
          </cell>
          <cell r="AD65">
            <v>181</v>
          </cell>
          <cell r="AF65" t="str">
            <v>OBM</v>
          </cell>
          <cell r="AI65" t="str">
            <v>no</v>
          </cell>
          <cell r="AK65" t="str">
            <v xml:space="preserve">Window of 9, 5/8 casing at 3114'. TD for 71° open hole at 13260'. Hanger - 7" HMC. Ran Liner to 10520' (ZXP at 181') - Liner was being periodically picked up and then slacked back off to get down. After picking up drilling jars 5 jts above ZXP,   </v>
          </cell>
          <cell r="AL65" t="str">
            <v>the assembly stopped going down. While picking up from this point, the jars slammed open. After the jars went off, the assembly could not be moved up or down. 170,000# overpull was used while attempting to free the assembly.</v>
          </cell>
          <cell r="AM65" t="str">
            <v>Note: The drilling jars were left in the work string as per a mutual decision between the company rep and the BOT service man.</v>
          </cell>
          <cell r="AU65">
            <v>800</v>
          </cell>
          <cell r="AX65">
            <v>62</v>
          </cell>
          <cell r="AY65" t="str">
            <v>CUSTOMER / WELL CONDITIONS / AWARENESS</v>
          </cell>
          <cell r="AZ65" t="str">
            <v>Possible preset of the ZXP hold downs when the jars went off.</v>
          </cell>
          <cell r="BF65" t="str">
            <v>R. Westfahl / D. Wade</v>
          </cell>
          <cell r="BG65">
            <v>35737</v>
          </cell>
          <cell r="BH65" t="str">
            <v xml:space="preserve">Set HMC Hanger where it is, and set ZXP packer. ZXP tested OK to 2500 psi. Set Cement Retainer and squeeze bottom of 7". Cut window in 7", drill to TD for 5" liner.  </v>
          </cell>
          <cell r="BM65" t="str">
            <v>R. Westfahl</v>
          </cell>
          <cell r="BN65">
            <v>35744</v>
          </cell>
          <cell r="BO65" t="str">
            <v>Forward the incident to Engineering for further evaluation. Submit a memo to all Liner servicemen requesting that they call the office before running drilling jars with any Liner assembly.</v>
          </cell>
          <cell r="BQ65" t="str">
            <v>stated that running drilling jars with a liner hanger assembly is not an accepted practice, and should not be done. A mechanical bumper sub should be used in its place if the application so deems it.</v>
          </cell>
          <cell r="BT65" t="str">
            <v>R. Westfahl / D. Wade</v>
          </cell>
          <cell r="BU65">
            <v>35752</v>
          </cell>
          <cell r="BV65" t="str">
            <v>D. Wade</v>
          </cell>
          <cell r="BW65" t="str">
            <v>Z. Crouch</v>
          </cell>
          <cell r="BX65" t="str">
            <v>N. Johnson</v>
          </cell>
          <cell r="BY65" t="str">
            <v>P. Stone</v>
          </cell>
          <cell r="BZ65" t="str">
            <v>Ron Westfahl</v>
          </cell>
          <cell r="CA65">
            <v>35752</v>
          </cell>
        </row>
        <row r="66">
          <cell r="B66" t="str">
            <v>CUSTOMER</v>
          </cell>
          <cell r="D66">
            <v>9</v>
          </cell>
          <cell r="E66" t="str">
            <v>Liner Hangers</v>
          </cell>
          <cell r="F66" t="str">
            <v xml:space="preserve">Liner assembly became stuck inside casing while GIH. </v>
          </cell>
          <cell r="G66">
            <v>310705</v>
          </cell>
          <cell r="I66" t="str">
            <v>Johnny Huval</v>
          </cell>
          <cell r="J66" t="str">
            <v>Broussard</v>
          </cell>
          <cell r="L66" t="str">
            <v>296-29</v>
          </cell>
          <cell r="M66" t="str">
            <v>296-29-0010</v>
          </cell>
          <cell r="O66" t="str">
            <v>7,5/8" x 9,5/8" 53.5# ZXP with Hold Down Slips</v>
          </cell>
          <cell r="R66" t="str">
            <v>Mobil</v>
          </cell>
          <cell r="T66">
            <v>1</v>
          </cell>
          <cell r="AA66">
            <v>7</v>
          </cell>
          <cell r="AD66">
            <v>7168</v>
          </cell>
          <cell r="AF66" t="str">
            <v>WBM</v>
          </cell>
          <cell r="AK66" t="str">
            <v xml:space="preserve">RIH with 7" 38# liner with 22 centralizers, Flex-Lock Hanger, and ZXP Packer (3-4 min/std). When bottom of liner was ±50' from The casing shoe, the assembly became stuck (TOL at 7068'). Pulled 130k over PU wt. and slacked off 70k </v>
          </cell>
          <cell r="AL66" t="str">
            <v>but could not free the assembly.  Circulated until well started flowing. Shut in - casing press was 200 psi, DP press was 150 psi. Made 6' down while circulating. Pumped 1 BPM on casing holding press at 300 psi. Stopped pump, bled to 0 psi,</v>
          </cell>
          <cell r="AM66" t="str">
            <v xml:space="preserve">and attempted to move assembly - no luck. Tried to circ and move pipe but lost returns. Shut in - DP press 300 psi, Casing press 200 psi. Bled DP to 100 psi, bled Casing to 200 psi. Slacked off with 75k on wt indicator - liner moved down 10'. </v>
          </cell>
          <cell r="AN66" t="str">
            <v xml:space="preserve">Pumped on the annulus to the kill the well. While  pumping, worked liner down another 120' where it became permantly stuck. Ran a Freepoint and found that assembly was stuck near the hanger at 7168'. </v>
          </cell>
          <cell r="AO66" t="str">
            <v xml:space="preserve">Pumped 16 bbl cement at liner shoe (2 bbl overdisplaced, plug didn't bump).  Rotated off hanger with hydril closed. Ran a tracer survey while testing shoe to determine leak-off path due to damaged pack-off seals at time of release. Shoe tested Ok. </v>
          </cell>
          <cell r="AP66" t="str">
            <v>Pulled up 3 stds above hanger and sqeezed top of liner. When going back down to set ZXP, tagged cement 200' above hanger.</v>
          </cell>
          <cell r="AU66">
            <v>800</v>
          </cell>
          <cell r="AX66">
            <v>62</v>
          </cell>
          <cell r="AY66" t="str">
            <v>CUSTOMER / WELL CONDITIONS / AWARENESS</v>
          </cell>
          <cell r="AZ66" t="str">
            <v xml:space="preserve">Most likely cause is debris / hole condition. This is based on the fact that the assembly was worked down 120' by pumping fluid around the hanger (removal of debris). </v>
          </cell>
          <cell r="BA66" t="str">
            <v>Also, this downward movement suggests that the hanger did  not preset and the ability to pump around the ZXP indicates that it was not set.</v>
          </cell>
          <cell r="BB66" t="str">
            <v xml:space="preserve">Other evidence that lends support to this cause was the large amount of metal shavings recovered previously while circulating to clean the hole and the inability to sustain a high rate due to lost circulation (max 1 bpm at 800 psi). </v>
          </cell>
          <cell r="BC66" t="str">
            <v>Note: Wireline Co. on location reported that there was some casing wear at ±7000'.</v>
          </cell>
          <cell r="BF66" t="str">
            <v>R. Westfahl</v>
          </cell>
          <cell r="BG66">
            <v>35745</v>
          </cell>
          <cell r="BH66" t="str">
            <v>Cemented shoe and top of liner. Run another liner inside this one.</v>
          </cell>
          <cell r="BM66" t="str">
            <v>Johnny Huval</v>
          </cell>
          <cell r="BN66">
            <v>35745</v>
          </cell>
          <cell r="BO66" t="str">
            <v>The incident is attributed to well conditions. Record the incident.</v>
          </cell>
          <cell r="BT66" t="str">
            <v>R. Westfahl, D. Wade</v>
          </cell>
          <cell r="BU66">
            <v>35745</v>
          </cell>
          <cell r="BV66" t="str">
            <v>D. Wade</v>
          </cell>
          <cell r="BW66" t="str">
            <v>Z. Crouch / T. Miller</v>
          </cell>
          <cell r="BX66" t="str">
            <v>M. McMicheal</v>
          </cell>
          <cell r="BY66" t="str">
            <v>P. Stone</v>
          </cell>
          <cell r="BZ66" t="str">
            <v>Ron Westfahl</v>
          </cell>
          <cell r="CA66">
            <v>35745</v>
          </cell>
        </row>
        <row r="67">
          <cell r="B67" t="str">
            <v>EMMOTT RD PLANT</v>
          </cell>
          <cell r="D67">
            <v>9</v>
          </cell>
          <cell r="E67" t="str">
            <v>Liner Hangers</v>
          </cell>
          <cell r="F67" t="str">
            <v>Setting ball did not seat in landing collar. Wiper plug did not bump. Dog sub failed to spring open. Liner top did not test.</v>
          </cell>
          <cell r="G67" t="str">
            <v>LB 312676</v>
          </cell>
          <cell r="I67" t="str">
            <v>Harold Menard</v>
          </cell>
          <cell r="J67" t="str">
            <v>Broussard</v>
          </cell>
          <cell r="L67" t="str">
            <v>270-09, 269-21</v>
          </cell>
          <cell r="M67" t="str">
            <v>270-09-0139, 269-21-0092</v>
          </cell>
          <cell r="O67" t="str">
            <v>Packer Setting Dog Sub, Type 1 Liner Wiper Plug</v>
          </cell>
          <cell r="R67" t="str">
            <v>Spirit Energy</v>
          </cell>
          <cell r="T67">
            <v>2</v>
          </cell>
          <cell r="AA67" t="str">
            <v>7, 5/8</v>
          </cell>
          <cell r="AD67">
            <v>5955</v>
          </cell>
          <cell r="AF67" t="str">
            <v>OBM</v>
          </cell>
          <cell r="AK67" t="str">
            <v xml:space="preserve">1.) Dropped setting ball to set HMC Hanger. After 2 hrs, ball still not on seat, began pumping at 2.5 bpm, 1000 psi for 1.5 hrs until lost returns - ball still not seated. Decision was made to set hanger with liner wiper plug.  </v>
          </cell>
          <cell r="AL67" t="str">
            <v xml:space="preserve">2.) Rig pumped 35 bbl spacer, Dowell pumped 106 bbl cement, Dropped wiper plug, rig displaced cement as per co. rep. request. Saw plug shear, but did not see plug bump after overdisplacing shoe by 9 bbls. </v>
          </cell>
          <cell r="AM67" t="str">
            <v xml:space="preserve">3.) Released setting tool and picked up to clear packer setting dogs. When slacking off to set packer, dog sub kept sliding back into the sleeve. Reversed out and got back 45 bbl cement. Made another attempt to set ZXP, but no success. POOH. </v>
          </cell>
          <cell r="AN67" t="str">
            <v xml:space="preserve">4.) Ran polishing mill and dressed off top of liner (pump press never came up). Ran a 2nd ZXP with seals, but was unable to get a test on liner. After pooh, found burr marks on seals. Changed out seals and ran ZXP again - still unable to get a test </v>
          </cell>
          <cell r="AO67" t="str">
            <v xml:space="preserve">on liner, pooh. RIH with RTTS and dog sub. Found leak near bottom of hanger. Picked up and set RTTS at 5930' and squeezed top of liner. </v>
          </cell>
          <cell r="AU67">
            <v>600</v>
          </cell>
          <cell r="AX67">
            <v>73</v>
          </cell>
          <cell r="AY67" t="str">
            <v>EMMOTT / ENGINEERING DESIGN, DOC., ETC.</v>
          </cell>
          <cell r="AZ67" t="str">
            <v>Setting ball possibly got hung up in landing collar before reaching the seat which may have caused the wiper plug not to bump.</v>
          </cell>
          <cell r="BA67" t="str">
            <v>Some of the dogs on the dog sub became jammed and would not spring out to facilitate setting the ZXP. Upon arrival to the shop the dogs were sprung out and any debris which may have caused the dogs to jam was not present.</v>
          </cell>
          <cell r="BB67" t="str">
            <v xml:space="preserve">The RTTS run determined that the leak was not occurring around the ZXP, but through the liner assembly near the bottom of the hanger. The exact point of the leak could not be determined, but may have been the connection between the liner and the </v>
          </cell>
          <cell r="BC67" t="str">
            <v>HMC hanger.</v>
          </cell>
          <cell r="BF67" t="str">
            <v>R. Westfahl / D. Wade</v>
          </cell>
          <cell r="BG67">
            <v>35775</v>
          </cell>
          <cell r="BH67" t="str">
            <v>RIH with RTTS and squeeze top of liner.</v>
          </cell>
          <cell r="BM67" t="str">
            <v>H. Menard</v>
          </cell>
          <cell r="BN67">
            <v>35751</v>
          </cell>
          <cell r="BO67" t="str">
            <v xml:space="preserve">Record the incident for trend analysis. </v>
          </cell>
          <cell r="BT67" t="str">
            <v>Ron Westfahl</v>
          </cell>
          <cell r="BU67">
            <v>35775</v>
          </cell>
          <cell r="BV67" t="str">
            <v>D. Wade</v>
          </cell>
          <cell r="BX67" t="str">
            <v>N. Johnson</v>
          </cell>
          <cell r="BY67" t="str">
            <v>P. Stone</v>
          </cell>
          <cell r="BZ67" t="str">
            <v>R. Westfahl</v>
          </cell>
          <cell r="CA67">
            <v>35775</v>
          </cell>
        </row>
        <row r="68">
          <cell r="B68" t="str">
            <v>EMMOTT RD PLANT</v>
          </cell>
          <cell r="D68">
            <v>9</v>
          </cell>
          <cell r="E68" t="str">
            <v>Liner Hangers</v>
          </cell>
          <cell r="F68" t="str">
            <v>2RH running tools being delivered with loose connections</v>
          </cell>
          <cell r="I68" t="str">
            <v>Don Wade</v>
          </cell>
          <cell r="J68" t="str">
            <v>Broussard</v>
          </cell>
          <cell r="L68" t="str">
            <v>265-23</v>
          </cell>
          <cell r="M68" t="str">
            <v>265-23-0102</v>
          </cell>
          <cell r="O68" t="str">
            <v>2RH Liner Setting Tool</v>
          </cell>
          <cell r="AK68" t="str">
            <v>2RH Liner Setting Tool was delivered with loose connections.</v>
          </cell>
          <cell r="AU68">
            <v>100</v>
          </cell>
          <cell r="AX68">
            <v>75</v>
          </cell>
          <cell r="AY68" t="str">
            <v>EMMOTT / MFG, ASSY, &amp;/OR TESTING</v>
          </cell>
          <cell r="AZ68" t="str">
            <v>Possible incorrect make-up during assembly.</v>
          </cell>
          <cell r="BF68" t="str">
            <v>R. Westfahl</v>
          </cell>
          <cell r="BG68">
            <v>35773</v>
          </cell>
          <cell r="BH68" t="str">
            <v>Return to Houston for proper make up and assembly.</v>
          </cell>
          <cell r="BM68" t="str">
            <v>D. Wade</v>
          </cell>
          <cell r="BN68">
            <v>35754</v>
          </cell>
          <cell r="BO68" t="str">
            <v>Was unable to locate order numbers for traceability. Continue to check all tools received from Houston for loose connections.</v>
          </cell>
          <cell r="BT68" t="str">
            <v>R. Westfahl, D. Wade</v>
          </cell>
          <cell r="BU68">
            <v>35773</v>
          </cell>
          <cell r="BV68" t="str">
            <v>Stacie Paulk</v>
          </cell>
          <cell r="BW68" t="str">
            <v>Z. Crouch</v>
          </cell>
          <cell r="BY68" t="str">
            <v>P. Stone</v>
          </cell>
          <cell r="BZ68" t="str">
            <v>R. Westfahl, D. Wade</v>
          </cell>
          <cell r="CA68">
            <v>35773</v>
          </cell>
        </row>
        <row r="69">
          <cell r="B69" t="str">
            <v>EMMOTT RD PLANT</v>
          </cell>
          <cell r="D69">
            <v>9</v>
          </cell>
          <cell r="E69" t="str">
            <v>Liner Hangers</v>
          </cell>
          <cell r="F69" t="str">
            <v>HR running tool was assembled and stabbed with loose connections and screws.</v>
          </cell>
          <cell r="G69" t="str">
            <v>LB 311093</v>
          </cell>
          <cell r="I69" t="str">
            <v>Roy Collins</v>
          </cell>
          <cell r="J69" t="str">
            <v>Broussard</v>
          </cell>
          <cell r="L69" t="str">
            <v>266-66</v>
          </cell>
          <cell r="M69" t="str">
            <v>266-66-0001</v>
          </cell>
          <cell r="O69" t="str">
            <v>HR Running Tool</v>
          </cell>
          <cell r="P69">
            <v>25387</v>
          </cell>
          <cell r="R69" t="str">
            <v>Amoco</v>
          </cell>
          <cell r="T69" t="str">
            <v>A-1 ST</v>
          </cell>
          <cell r="AA69">
            <v>7</v>
          </cell>
          <cell r="AD69">
            <v>5754</v>
          </cell>
          <cell r="AF69" t="str">
            <v>WBM</v>
          </cell>
          <cell r="AK69" t="str">
            <v xml:space="preserve">The assembly was made up and stabbed in Houston for Amoco third party inspection. After shipment to Lafayette, the equipment was sent to location and run in the well - Job went OK. Upon teardown of the HR tool, the warehousemen reported that the top </v>
          </cell>
          <cell r="AL69" t="str">
            <v>and bottom sub connections were very loose. Also, the set screws in the torque fingers were all loose.  The order number for this equipment is: 142251</v>
          </cell>
          <cell r="AU69">
            <v>100</v>
          </cell>
          <cell r="AX69">
            <v>75</v>
          </cell>
          <cell r="AY69" t="str">
            <v>EMMOTT / MFG, ASSY, &amp;/OR TESTING</v>
          </cell>
          <cell r="AZ69" t="str">
            <v>Incorrect make-up during assembly</v>
          </cell>
          <cell r="BF69" t="str">
            <v>Ron Westfahl</v>
          </cell>
          <cell r="BG69">
            <v>35754</v>
          </cell>
          <cell r="BH69" t="str">
            <v xml:space="preserve">Forward the incident to Houston for cause and preventive action to avoid a potential problem job. </v>
          </cell>
          <cell r="BM69" t="str">
            <v>R. Westfahl / D. Wade</v>
          </cell>
          <cell r="BN69">
            <v>35754</v>
          </cell>
          <cell r="BO69" t="str">
            <v>BPR was submitted to Emmott for followup. The Lafayette district did not get a response from Emmott.</v>
          </cell>
          <cell r="BT69" t="str">
            <v>R. Westfahl</v>
          </cell>
          <cell r="BU69">
            <v>35784</v>
          </cell>
          <cell r="BV69" t="str">
            <v>Stacie Paulk</v>
          </cell>
          <cell r="BW69" t="str">
            <v>Z. Crouch</v>
          </cell>
          <cell r="BY69" t="str">
            <v>P. Stone</v>
          </cell>
          <cell r="BZ69" t="str">
            <v>Ron Westfahl</v>
          </cell>
          <cell r="CA69">
            <v>35784</v>
          </cell>
        </row>
        <row r="70">
          <cell r="B70" t="str">
            <v>EMMOTT RD PLANT</v>
          </cell>
          <cell r="D70">
            <v>8</v>
          </cell>
          <cell r="E70" t="str">
            <v>Liner Hangers Accessories / Running tools, etc.</v>
          </cell>
          <cell r="F70" t="str">
            <v>Unable to release from liner with HR Running Tool. POOH with liner.</v>
          </cell>
          <cell r="G70" t="str">
            <v>LB 319987</v>
          </cell>
          <cell r="I70" t="str">
            <v>Joey Fontenot</v>
          </cell>
          <cell r="J70" t="str">
            <v>Broussard</v>
          </cell>
          <cell r="L70" t="str">
            <v>292-03, 266-66</v>
          </cell>
          <cell r="M70" t="str">
            <v>292-03-0082, 266-66-9999</v>
          </cell>
          <cell r="O70" t="str">
            <v>5", 18# x 7", 23# HMC Hanger, 5" HR Running Tool</v>
          </cell>
          <cell r="R70" t="str">
            <v>Linder</v>
          </cell>
          <cell r="T70" t="str">
            <v>A-4 ST1</v>
          </cell>
          <cell r="AA70">
            <v>5</v>
          </cell>
          <cell r="AD70">
            <v>9820</v>
          </cell>
          <cell r="AF70" t="str">
            <v>OBM</v>
          </cell>
          <cell r="AK70" t="str">
            <v xml:space="preserve">RIH with liner, HMC Hanger, and HR running tool to 10942'. PU wt was 190,000#, SO wt was 100,000#. Circulated hole clean. Dropped 1.5" setting ball to seat and applied 2000 psi to set hanger. Set down 25k on hanger and bled pressure off. </v>
          </cell>
          <cell r="AL70" t="str">
            <v>Applied 2200 psi to release HR running tool. Bled press off and picked up - tool did not release. Set down 20k and applied 2300 psi. Bled press off and picked up - tool did not release (jars went off at 150k). Set down 20k and  applied 2500 psi.</v>
          </cell>
          <cell r="AM70" t="str">
            <v>Ball seat blew, press bled off. Picked up until jars went off at 130k, continued up to 170k and had free travel indicating that liner was released. Slacked off to tag liner - did not tag. Had to run 4 more jts in hole to tag.</v>
          </cell>
          <cell r="AN70" t="str">
            <v>After pooh, found that running tool was never released.</v>
          </cell>
          <cell r="AU70">
            <v>600</v>
          </cell>
          <cell r="AV70">
            <v>23861</v>
          </cell>
          <cell r="AX70">
            <v>73</v>
          </cell>
          <cell r="AY70" t="str">
            <v>EMMOTT / ENGINEERING DESIGN, DOC., ETC.</v>
          </cell>
          <cell r="AZ70" t="str">
            <v>Inspection of the HMC revealed that it had been set. The setting tool was pinned for 1755 psi low and 2375 psi high. It has been noted that the shear screw used to prevent the tool from releasing during stab up actually adds an additive shear of ±413 psi.</v>
          </cell>
          <cell r="BA70" t="str">
            <v>It is unknown why the ball seat blew early, but was possibly due to a 2500 psi seat instead of the 3000 as shown on the paperwork. It was noted that the commodity numbers for these two seats change by the last digit from a 1 to a 7 and is difficult to</v>
          </cell>
          <cell r="BB70" t="str">
            <v xml:space="preserve">distingish between the two due to the method of engraving the numbers. The pressure ratings appeared to be stamped on some seats but not on others. </v>
          </cell>
          <cell r="BC70" t="str">
            <v xml:space="preserve">The cause of this incident is attributed to a possible additive shear in the HR running tool. Due to the amount of drag in this well, it apparently caused problems determining if the setting tool was free or not. Because of this, a mechanical release  </v>
          </cell>
          <cell r="BD70" t="str">
            <v xml:space="preserve">was never attempted. The tolerance on the landing collar is ±15%, but generally they are very close to right on. It is unclear if the sleeve went low or if the incorrect shear sleeve was used. </v>
          </cell>
          <cell r="BF70" t="str">
            <v>R. Westfahl</v>
          </cell>
          <cell r="BG70">
            <v>35802</v>
          </cell>
          <cell r="BH70" t="str">
            <v>Sent out a new hanger assembly to re-run the liner.</v>
          </cell>
          <cell r="BM70" t="str">
            <v>R. Westfahl, D. Wade</v>
          </cell>
          <cell r="BN70">
            <v>35780</v>
          </cell>
          <cell r="BO70" t="str">
            <v>1.) A new HR clyinder has been designed and awaits testing that should solve the additive shear problem. 2.) A new product number needs to be created for a 3000 psi 5" insert Type ll landing collar (also 3500, etc.). 3.) The shear sleeves at the district</v>
          </cell>
          <cell r="BT70" t="str">
            <v>R. Westfahl, Z. Crouch</v>
          </cell>
          <cell r="BU70">
            <v>35802</v>
          </cell>
          <cell r="BV70" t="str">
            <v>Don Wade</v>
          </cell>
          <cell r="BW70" t="str">
            <v>Z. Crouch</v>
          </cell>
          <cell r="BY70" t="str">
            <v>P. Stone</v>
          </cell>
          <cell r="BZ70" t="str">
            <v>Ron Westfahl</v>
          </cell>
          <cell r="CA70">
            <v>35802</v>
          </cell>
        </row>
        <row r="71">
          <cell r="B71" t="str">
            <v>EMMOTT RD PLANT</v>
          </cell>
          <cell r="D71">
            <v>8</v>
          </cell>
          <cell r="E71" t="str">
            <v>Liner Hangers Accessories / Running tools, etc.</v>
          </cell>
          <cell r="F71" t="str">
            <v>Setting ball did not seat inside Type 2 Landing Collar, LFC Plugs did not bump,11-3/4 x 9-5/8 53.5# ZXP did not test. Warehouse drawing showed tools in wrong order.</v>
          </cell>
          <cell r="G71" t="str">
            <v>LB 316047</v>
          </cell>
          <cell r="I71" t="str">
            <v>Johnny Huval</v>
          </cell>
          <cell r="J71" t="str">
            <v>Broussard</v>
          </cell>
          <cell r="L71" t="str">
            <v>296-25</v>
          </cell>
          <cell r="M71" t="str">
            <v>296-25-0155</v>
          </cell>
          <cell r="O71" t="str">
            <v>11-3/4 x 9-5/8 53.5# ZXP Packer</v>
          </cell>
          <cell r="R71" t="str">
            <v>Texaco</v>
          </cell>
          <cell r="T71" t="str">
            <v>FUJU 3 #2</v>
          </cell>
          <cell r="AA71" t="str">
            <v>9, 5/8</v>
          </cell>
          <cell r="AD71">
            <v>13244</v>
          </cell>
          <cell r="AF71" t="str">
            <v>OBM</v>
          </cell>
          <cell r="AK71" t="str">
            <v xml:space="preserve">Ran in hole with 9-5/8 liner, Flex-lock Hanger, and ZXP Packer. Liner became stuck at 16897' so dropped setting ball and let fall for 2 hrs. Pumped 25 bbls, waited 30 min, pumped 50 bbls, waited 30 min, pumped 25 bbls - ball never did seat. Decision </v>
          </cell>
          <cell r="AL71" t="str">
            <v xml:space="preserve">was made to release from liner and cement same. pumped 50 bbl spacer, dropped dart, 243 bbl 16.4# cement, dropped 2nd dart, 10 bbl spacer. Did not see pump down plugs shear or wiper plugs bump after overdisplacing by 9 bbls. Picked up 17' to pull dog </v>
          </cell>
          <cell r="AM71" t="str">
            <v>sub out and set ZXP Packer. Set down 100k, ZXP sheared at 65K down - nuetral wt mark was now at the rotary with 65k set down. Note: Warehouse drawing showed an 8' pup above dog sub, but it was actually below. This accounted for an extra 8' that was</v>
          </cell>
          <cell r="AN71" t="str">
            <v xml:space="preserve">picked up slacked off while setting the ZXP.  Pulled setting tool up and circulated out, pooh. Ran a squeeze tool to test ZXP. Shoe was tested to 4000 psi OK, Annulus leaked at 3 bpm, 2400 psi. </v>
          </cell>
          <cell r="AU71">
            <v>152400</v>
          </cell>
          <cell r="AV71">
            <v>201977</v>
          </cell>
          <cell r="AX71">
            <v>73</v>
          </cell>
          <cell r="AY71" t="str">
            <v>EMMOTT / ENGINEERING DESIGN, DOC., ETC.</v>
          </cell>
          <cell r="AZ71" t="str">
            <v xml:space="preserve">1.) Ball not seating: Ball possibly got hung up in one of the bypass holes in the landing collar. These holes were changed to slots on 6-5-97 to elliminate this problem. Another possibility is that the ball got hung up between the Type 1 and Type 2 </v>
          </cell>
          <cell r="BA71" t="str">
            <v>landing collars. 2.) LFC Problems: The rubber check valve within the LFC adapter failed exposing a large area for the press to act on, thus this press was not seen when the plugs sheared. 3.) ZXP not set: The running assembly was spaced out such that</v>
          </cell>
          <cell r="BB71" t="str">
            <v>the polished stinger had to re-enter the drillable packoff to get weight on the ZXP. As such, the wt was transferred to the packoff and not the ZXP. 4.) The wiper plug did not bump due to margin of error in displacement calculations.</v>
          </cell>
          <cell r="BF71" t="str">
            <v>R. Westfahl</v>
          </cell>
          <cell r="BG71">
            <v>35811</v>
          </cell>
          <cell r="BH71" t="str">
            <v>Sent out another dog sub and successfully set the ZXP.</v>
          </cell>
          <cell r="BM71" t="str">
            <v>R. Westfahl / D. Wade</v>
          </cell>
          <cell r="BN71">
            <v>35787</v>
          </cell>
          <cell r="BO71" t="str">
            <v xml:space="preserve">Create a set of warehouse drawings that show correct space-out of dog subs. Request that Engineering place a ball guied on the Type ll Landing Collar or possibly incorporate a ball seat within the setting assembly. Request design improvments to the LFC </v>
          </cell>
          <cell r="BT71" t="str">
            <v>R. Westfahl, R.J. Wetzel, D. Wade, K. Freeman, J. Lee</v>
          </cell>
          <cell r="BU71">
            <v>35815</v>
          </cell>
          <cell r="BV71" t="str">
            <v>D. Wade</v>
          </cell>
          <cell r="BW71" t="str">
            <v>Z. Crouch</v>
          </cell>
          <cell r="BX71" t="str">
            <v>K. Freeman, J. Lee</v>
          </cell>
          <cell r="BY71" t="str">
            <v>P. Stone</v>
          </cell>
          <cell r="BZ71" t="str">
            <v>R. Westfahl</v>
          </cell>
          <cell r="CA71">
            <v>35815</v>
          </cell>
        </row>
        <row r="72">
          <cell r="B72" t="str">
            <v>DISTRICT / CUST. ORDER ENTRY</v>
          </cell>
          <cell r="D72">
            <v>8</v>
          </cell>
          <cell r="E72" t="str">
            <v>Liner Hangers Accessories / Running tools, etc.</v>
          </cell>
          <cell r="F72" t="str">
            <v>Wrong size pump down plug was sent out for landing collar.</v>
          </cell>
          <cell r="G72" t="str">
            <v>LB 320029</v>
          </cell>
          <cell r="I72" t="str">
            <v>Randy Scroggins</v>
          </cell>
          <cell r="J72" t="str">
            <v>Broussard</v>
          </cell>
          <cell r="L72" t="str">
            <v>270-20</v>
          </cell>
          <cell r="M72" t="str">
            <v>270-20-0056</v>
          </cell>
          <cell r="O72" t="str">
            <v>1.5" Pump Down Plug</v>
          </cell>
          <cell r="R72" t="str">
            <v>Spirit Energy</v>
          </cell>
          <cell r="T72">
            <v>83</v>
          </cell>
          <cell r="AA72">
            <v>3.5</v>
          </cell>
          <cell r="AD72">
            <v>7548</v>
          </cell>
          <cell r="AF72" t="str">
            <v>WBM</v>
          </cell>
          <cell r="AK72" t="str">
            <v>RIH with monobore liner assembly consisting of a ported bull plug, double valve float collar, type 1 landing collar, and SC-1 packer. After displacing cement, the pump down plugs bumped but would not hold pressure to set the SC-1.</v>
          </cell>
          <cell r="AU72">
            <v>600</v>
          </cell>
          <cell r="AX72">
            <v>21</v>
          </cell>
          <cell r="AY72" t="str">
            <v>DISTRICT / PLANNING / SETTING UP JOB</v>
          </cell>
          <cell r="AZ72" t="str">
            <v>The type 1 landing collar required a 1.375" pump down plug, but a 1.5" plug was erroneously sent on the job. As such, the plug leaked after it was landed.</v>
          </cell>
          <cell r="BF72" t="str">
            <v>R. Westfahl</v>
          </cell>
          <cell r="BG72">
            <v>35804</v>
          </cell>
          <cell r="BH72" t="str">
            <v>A thru-tubing bridge plug was run to allow pressuring up the work string and set the SC-1 Packer.</v>
          </cell>
          <cell r="BM72" t="str">
            <v>R. Westfahl</v>
          </cell>
          <cell r="BN72">
            <v>35787</v>
          </cell>
          <cell r="BO72" t="str">
            <v>All pump down plugs will be physically matched to the landing collar to ensure the proper size is being sent to location.</v>
          </cell>
          <cell r="BT72" t="str">
            <v>R. Westfahl</v>
          </cell>
          <cell r="BU72">
            <v>35805</v>
          </cell>
          <cell r="BV72" t="str">
            <v>Don Wade</v>
          </cell>
          <cell r="BX72" t="str">
            <v>N. Johnson</v>
          </cell>
          <cell r="BY72" t="str">
            <v>P. Stone</v>
          </cell>
          <cell r="BZ72" t="str">
            <v>R. Westfahl</v>
          </cell>
          <cell r="CA72">
            <v>35807</v>
          </cell>
        </row>
        <row r="73">
          <cell r="B73" t="str">
            <v>DISTRICT / CUST. ORDER ENTRY</v>
          </cell>
          <cell r="D73">
            <v>8</v>
          </cell>
          <cell r="E73" t="str">
            <v>Liner Hangers Accessories / Running tools, etc.</v>
          </cell>
          <cell r="F73" t="str">
            <v>Incompatability between pump-down plugs and workstring.</v>
          </cell>
          <cell r="G73" t="str">
            <v>LB 323029</v>
          </cell>
          <cell r="I73" t="str">
            <v>Scotty Duhon</v>
          </cell>
          <cell r="J73" t="str">
            <v>Broussard</v>
          </cell>
          <cell r="L73" t="str">
            <v>270-20</v>
          </cell>
          <cell r="M73">
            <v>270200077</v>
          </cell>
          <cell r="O73" t="str">
            <v>1.375 Pump Down Plug</v>
          </cell>
          <cell r="R73" t="str">
            <v>Spirit Energy</v>
          </cell>
          <cell r="T73">
            <v>85</v>
          </cell>
          <cell r="AA73">
            <v>3.5</v>
          </cell>
          <cell r="AK73" t="str">
            <v>1.) The Pump-Down Plugs sent on this job were not compatable with the ID of the 4-1/2" workstring which provided questionalble performance in wiping the workstring and keeping cement separated from displacement fluids.</v>
          </cell>
          <cell r="AL73" t="str">
            <v>2.) The first wiper plug bumped at ±10 bbl early. The 2nd plug which was to be dropped in tandem with the first plug, was later found ±900' above the landing collar.</v>
          </cell>
          <cell r="AU73">
            <v>1000</v>
          </cell>
          <cell r="AX73">
            <v>21</v>
          </cell>
          <cell r="AY73" t="str">
            <v>DISTRICT / PLANNING / SETTING UP JOB</v>
          </cell>
          <cell r="AZ73" t="str">
            <v xml:space="preserve">1.) District Operations mistakenly sized the pump-down plugs for a 2-7/8" workstring instead of the 4-1/2" workstring used on this job and erroneously sent the smaller plugs to location. </v>
          </cell>
          <cell r="BA73" t="str">
            <v xml:space="preserve">2.) The separation between the two plugs probably occurred due to the fluid falling in the workstring and the 2 bbls that were pumped to flush lines between the two plugs which allowed more time for the first plug to move downhole before the 2nd plug was </v>
          </cell>
          <cell r="BB73" t="str">
            <v>dropped.</v>
          </cell>
          <cell r="BF73" t="str">
            <v>R. Westfahl</v>
          </cell>
          <cell r="BG73">
            <v>35836</v>
          </cell>
          <cell r="BH73" t="str">
            <v>Drilled out the upper pump-down plug and any residual cement inside the 3-1/2" liner. Proceded with running the production string.</v>
          </cell>
          <cell r="BM73" t="str">
            <v>R. Westfahl</v>
          </cell>
          <cell r="BN73">
            <v>35836</v>
          </cell>
          <cell r="BO73" t="str">
            <v xml:space="preserve">1.) The BOT Sales Rep will make additions to all procedures requiring that pump-down plugs be checked on location to ensure compatability with the workstring and liner. Also, the Region Engineer will review the proposed monobore assemblies and ensure </v>
          </cell>
          <cell r="BT73" t="str">
            <v>R. Westfahl</v>
          </cell>
          <cell r="BU73">
            <v>35836</v>
          </cell>
          <cell r="BV73" t="str">
            <v>R. Westfahl</v>
          </cell>
          <cell r="BX73" t="str">
            <v>D. Wright, N. Johnson</v>
          </cell>
          <cell r="BY73" t="str">
            <v>G. Orr</v>
          </cell>
          <cell r="BZ73" t="str">
            <v>R. Westfahl</v>
          </cell>
          <cell r="CA73">
            <v>35838</v>
          </cell>
        </row>
        <row r="74">
          <cell r="B74" t="str">
            <v>EMMOTT RD PLANT</v>
          </cell>
          <cell r="D74">
            <v>8</v>
          </cell>
          <cell r="E74" t="str">
            <v>Liner Hangers Accessories / Running tools, etc.</v>
          </cell>
          <cell r="F74" t="str">
            <v>Setting Ball did not seat in LFC landing collar, Backed off hanger while attempting to screw into 2RH.</v>
          </cell>
          <cell r="G74" t="str">
            <v>LB 327588</v>
          </cell>
          <cell r="I74" t="str">
            <v>JOEY FONTENOT</v>
          </cell>
          <cell r="J74" t="str">
            <v>BROUSSARD</v>
          </cell>
          <cell r="L74" t="str">
            <v>27418 29989</v>
          </cell>
          <cell r="M74" t="str">
            <v>274180025 299892613</v>
          </cell>
          <cell r="O74" t="str">
            <v>7" 26# LFC LANDING COLLAR               7" 26# VAM BOX  X 7" 26# STL PIN  XO</v>
          </cell>
          <cell r="R74" t="str">
            <v>TEXACO</v>
          </cell>
          <cell r="T74" t="str">
            <v>B-16 ST2</v>
          </cell>
          <cell r="AA74">
            <v>7</v>
          </cell>
          <cell r="AD74">
            <v>2797.82</v>
          </cell>
          <cell r="AK74" t="str">
            <v xml:space="preserve">Could not get 1.5" Bakelite setting ball to seat on the LFC Landing Collar (comm# 274-18-0025, W.O.# 453266). Deviation at the Landing Collar (6500') = 63°. HMC Hanger at 2817' and 2° deviation. Pumped a total of 600 bbl, but could not get ball to </v>
          </cell>
          <cell r="AL74" t="str">
            <v>seat. Dropped a 2nd ball, this one was 1.5" bronze, but could not get it to seat. Decision was made to go ahead with cement job and set hanger when top LFC plug bumps. Before proceding with the cement job, it was decided  to back off the 2RH running tool</v>
          </cell>
          <cell r="AM74" t="str">
            <v xml:space="preserve">to ensure it would release properly and would not become hung up as happened on a previous job. The 2RH released OK, but needed to be made up again to pump the job. While attempting to make up the 2RH, the hanger was backed off from the liner at the </v>
          </cell>
          <cell r="AN74" t="str">
            <v>STL pin of the crossover below the hanger. Saw very little torque at surface, limit on top-drive was set a 500 ft-lbs. Float Shoe was Baker double valve insert type with a 3300 psi ball seat.</v>
          </cell>
          <cell r="AU74">
            <v>53264</v>
          </cell>
          <cell r="AX74">
            <v>73</v>
          </cell>
          <cell r="AY74" t="str">
            <v>EMMOTT / ENGINEERING DESIGN, DOC., ETC.</v>
          </cell>
          <cell r="AZ74" t="str">
            <v xml:space="preserve">High deviation may have contributed to the ball not seating. The ease at which the crossover was backed off indicates that it was not properly torqued; however, those present on the floor at the time, insist that it was fully torqued. </v>
          </cell>
          <cell r="BF74" t="str">
            <v>R. Westfahl</v>
          </cell>
          <cell r="BG74">
            <v>35839</v>
          </cell>
          <cell r="BH74" t="str">
            <v xml:space="preserve">ON LOCATION, TEXACO DECIDED TO RUN A BIT TO CHECK IF THEY CAN GET INTO LINER. IF NOT, THEY WILL RUN A DIAMOND POINT MILL TO GET INTO TOL. </v>
          </cell>
          <cell r="BI74" t="str">
            <v>THEN THEY PLAN TO SET A CIBP IN BOTTOM OF LINER &amp; RUN A SQUEEZE TOOL AND CEMENT, LEAVING DAMAGED STL BOX OF TOP LINER JOINT LOOKING UP.</v>
          </cell>
          <cell r="BM74" t="str">
            <v>J. Fontenot</v>
          </cell>
          <cell r="BN74">
            <v>35828</v>
          </cell>
          <cell r="BO74" t="str">
            <v>Submit BPR to Emmott to investigate W.O. # 453266 and possible design problems with this LFC Landing Collar. Per Dave Davis: This landing collar did have the .75" bypass slots instead of the holes which were prevalent in earlier models, so it should not</v>
          </cell>
          <cell r="BQ74" t="str">
            <v xml:space="preserve">landing collar. </v>
          </cell>
          <cell r="BT74" t="str">
            <v>R. Westfahl, R. Prasad</v>
          </cell>
          <cell r="BU74">
            <v>35839</v>
          </cell>
          <cell r="BV74" t="str">
            <v>R. Westfahl, R. Prasad</v>
          </cell>
          <cell r="BW74" t="str">
            <v>Zac Crouch</v>
          </cell>
          <cell r="BX74" t="str">
            <v>K. Freeman, J. Lee</v>
          </cell>
          <cell r="BY74" t="str">
            <v>George Orr</v>
          </cell>
          <cell r="BZ74" t="str">
            <v>Ron Westfahl</v>
          </cell>
          <cell r="CA74">
            <v>35841</v>
          </cell>
        </row>
        <row r="75">
          <cell r="B75" t="str">
            <v>CUSTOMER</v>
          </cell>
          <cell r="D75">
            <v>8</v>
          </cell>
          <cell r="E75" t="str">
            <v>Liner Hangers Accessories / Running tools, etc.</v>
          </cell>
          <cell r="F75" t="str">
            <v xml:space="preserve">Liner Hanger assembly became stuck while GIH. </v>
          </cell>
          <cell r="G75" t="str">
            <v>LB323359</v>
          </cell>
          <cell r="I75" t="str">
            <v>R PRASAD</v>
          </cell>
          <cell r="J75" t="str">
            <v>Broussard</v>
          </cell>
          <cell r="L75">
            <v>296290045</v>
          </cell>
          <cell r="M75">
            <v>296290045</v>
          </cell>
          <cell r="N75" t="str">
            <v>W/O 144634</v>
          </cell>
          <cell r="O75" t="str">
            <v>11 3/4 60-65# x 13 3/8 72 # ZXP</v>
          </cell>
          <cell r="Q75" t="str">
            <v>RO 143854</v>
          </cell>
          <cell r="R75" t="str">
            <v>SAM GARY</v>
          </cell>
          <cell r="T75" t="str">
            <v>#2</v>
          </cell>
          <cell r="AA75">
            <v>11.875</v>
          </cell>
          <cell r="AD75" t="str">
            <v>TOL CRRENTLY @ 2900; 5225 SHOE</v>
          </cell>
          <cell r="AK75" t="str">
            <v xml:space="preserve">1) AS RIH WITH SHOE OF 11 7/8 AT 5633, TAGGED ON SOMETHING SO PU 30' &amp; S/O 60 KLB MAX &amp; TAGGED AT SAME SPOT &amp; REPEATED PU 30' &amp; TAGGED @ SAME SPOT; PULLED 100 KLB OVER PU -WEIGHT (LINER WT APPROX 130 KLB) &amp; WT INDICATOR JUMPED TO 400 KLB &amp; DROPPED AS IF </v>
          </cell>
          <cell r="AL75" t="str">
            <v>SOME JUNK WEDGED &amp; RELEASED; PULLED A SECOND STD &amp; COULD NOT S/O &amp; P B/S HELD AT 1500 PSI WHILE DP DRINKING FLUID &amp; JUNK WEDGED ALLOWING TIGHTER PACKOFF.  NOTES: 1) WONT DRILL OUT SHOE UPON POOH W/ RUNNING TOOL</v>
          </cell>
          <cell r="AM75" t="str">
            <v>SINCE WE NEED MORE BUOYANCY ACTION AS LINER IS FALLING, 2) CANT SPEAR PACKER &amp; BURN OVER IT SIMULTANEOUSLY AS DESIRED BY CO REP VIA SAMMIE IRELAND SINCE LINER WEIGHT IS HEAVY &amp; SPEARING WHILE ROTATING TOOL IS UNAVAILABLE FOR THIS WEIGHT LINER / SPEARING</v>
          </cell>
          <cell r="AU75">
            <v>800</v>
          </cell>
          <cell r="AX75">
            <v>62</v>
          </cell>
          <cell r="AY75" t="str">
            <v>CUSTOMER / WELL CONDITIONS / AWARENESS</v>
          </cell>
          <cell r="AZ75" t="str">
            <v>LOOKS LIKE BACKSIDE JUNK TRAPPED ALLOWING ZXP TO SET; &amp; TRAHAN, D WADE, R PRASAD, R WESTFAHL COMMUNICATED THIS TO THE CO REP &amp; SAMMIE &amp; ENGR FOR SAM GARY</v>
          </cell>
          <cell r="BF75" t="str">
            <v>R PRASAD, K TRAHN, D WADE, R WESTFAHL</v>
          </cell>
          <cell r="BG75">
            <v>35831</v>
          </cell>
          <cell r="BH75" t="str">
            <v>PER DRW, KT, RDW, RP &amp; COMMUNICATED TO RIG CO REP, ENGR &amp; TO SAMMIE: 1) GET OFF LINER W/ RUNNING TOOL &amp; POOH, 2) DRILL THRU DRILLABLE PACKOFF, 3) GIH 500' BELOW DRILLABLE PACKOFF &amp; PUMP HIGH VISC (100 PER DRW) PILL TO CONTROL WELL &amp; DEBRIS; 4) SPEAR</v>
          </cell>
          <cell r="BI75" t="str">
            <v>ZXP EXTENSION / PULL SLEEVE, 5) BURN OVER PACKER BODY &amp; LET LINER FALL TO BOTTOM; 6) GIH W/ SPQUUEZE TOOLS &amp; TACK SHOE &amp; TOL USING BOT IF REQUESTED BY CO REP</v>
          </cell>
          <cell r="BJ75" t="str">
            <v xml:space="preserve">After pooh with the running tool. A trip was made to drill out the drillable packoff which was completed without problems. At this time the Baker TST was released from location and plans were made to drill out the shoe. While drilling out the landing </v>
          </cell>
          <cell r="BK75" t="str">
            <v xml:space="preserve">collar, the liner was backed off below the hanger and dropped to bottom. A piece of junk which resembled part of the ZXP ext sleeve was recovered from the bit after pooh. This piece was sent to Houston for identification and, based on the physical </v>
          </cell>
          <cell r="BL75" t="str">
            <v>characteristics, thought to be from another source other than the hanger or ZXP equipment. Per D Wade, the hanger was reportedly left in the hole and the well was sidetracked. - Ron Westfahl, 3-18-98</v>
          </cell>
          <cell r="BM75" t="str">
            <v xml:space="preserve"> R PRASAD / DON WADE, R WESTFAHL, K TRAHAN</v>
          </cell>
          <cell r="BN75">
            <v>35831</v>
          </cell>
          <cell r="BO75" t="str">
            <v>The incident is attributed to well conditions. Record the BPR for future referance.</v>
          </cell>
          <cell r="BT75" t="str">
            <v>R. Westfahl</v>
          </cell>
          <cell r="BU75">
            <v>35872</v>
          </cell>
          <cell r="BV75" t="str">
            <v>N JOHNSON / CUSTOMER</v>
          </cell>
          <cell r="BW75" t="str">
            <v>CC: Z CROUCH</v>
          </cell>
          <cell r="BX75" t="str">
            <v>N JOHNSON, T HIGGINBOTHAM</v>
          </cell>
          <cell r="BY75" t="str">
            <v>CC: P STONE; G ORR</v>
          </cell>
          <cell r="BZ75" t="str">
            <v>Ron Westfahl</v>
          </cell>
          <cell r="CA75">
            <v>35872</v>
          </cell>
        </row>
        <row r="76">
          <cell r="B76" t="str">
            <v>CUSTOMER</v>
          </cell>
          <cell r="D76">
            <v>8</v>
          </cell>
          <cell r="E76" t="str">
            <v>Liner Hangers Accessories / Running tools, etc.</v>
          </cell>
          <cell r="F76" t="str">
            <v>Unable to release 2RH running tool.</v>
          </cell>
          <cell r="G76" t="str">
            <v>LB 325940</v>
          </cell>
          <cell r="I76" t="str">
            <v>Keith Bergeron</v>
          </cell>
          <cell r="J76" t="str">
            <v>Broussard</v>
          </cell>
          <cell r="L76" t="str">
            <v>265-23</v>
          </cell>
          <cell r="M76" t="str">
            <v>265-23-0102</v>
          </cell>
          <cell r="O76" t="str">
            <v>5.5" 20# 2RH Running Tool</v>
          </cell>
          <cell r="R76" t="str">
            <v>Texaco</v>
          </cell>
          <cell r="T76">
            <v>18</v>
          </cell>
          <cell r="AA76">
            <v>5.5</v>
          </cell>
          <cell r="AD76">
            <v>11772</v>
          </cell>
          <cell r="AF76" t="str">
            <v>WBM</v>
          </cell>
          <cell r="AK76" t="str">
            <v xml:space="preserve">RIH with 5.5" 20# Liner, Flexlock Hanger, ZXP Packer, and 2RH Running Tool. Liner Wt. = 12,000#. Entered top of 7-5/8 liner at 11703' with SO wt of 110000#. When top of 5-1/2 liner was inside the 7-5/8, SO wt was 105,000#. The assembly became stuck with </v>
          </cell>
          <cell r="AL76" t="str">
            <v xml:space="preserve">top of 5-1/2 liner 70' inside the 7-5/8. Unable to jar the assembly free. Attempted to release the 2RH. Slacked off to 120,000#, 20k on liner, and attempt to rotate off. Made repeated attempts with 6 rds to right and getting 6 rds back. Attempted to </v>
          </cell>
          <cell r="AM76" t="str">
            <v>rotate off with 180k, 160k, 140k, 120k, 100k, without success. Picked up to 250k and slacked off to free travel at 140k. Made 7 rds to right and held with tongs while working pipe - unable to get rotation downhole. Wait on wireline to make back-off.</v>
          </cell>
          <cell r="AU76">
            <v>1200</v>
          </cell>
          <cell r="AX76">
            <v>62</v>
          </cell>
          <cell r="AY76" t="str">
            <v>CUSTOMER / WELL CONDITIONS / AWARENESS</v>
          </cell>
          <cell r="AZ76" t="str">
            <v>Upon inspection of the 2RH, all of the cap screws in the torque fingers had been sheared. One of the spring keys was missing. There was a 3" wide wear groove all the way around the bottom sub of the sleeve packoff indicating some type of debris wedged</v>
          </cell>
          <cell r="BA76" t="str">
            <v xml:space="preserve">there while rotating. There was a cylindrical indention near one of the screw holes in the torque control ring probably caused by one of the previously sheared screws from the torque fingers. </v>
          </cell>
          <cell r="BB76" t="str">
            <v>It appears that the 2RH may have sustained some damage (sheared screws, etc.) while attempting to jar the liner free when it initially became stuck at the top of the 7-5/8. This, in turn, caused the inability to release the 2RH.</v>
          </cell>
          <cell r="BF76" t="str">
            <v>R. Westfahl</v>
          </cell>
          <cell r="BG76">
            <v>35831</v>
          </cell>
          <cell r="BH76" t="str">
            <v xml:space="preserve">With 3 attempts using a string shot, made back-off 1 jt above the jars and stuck the wireline. POOH cutting wire. RIH with jars and more HW drill pipe and screwed into the assembly. Ran a Freepoint which determined the assembly was stuck at the hanger.  </v>
          </cell>
          <cell r="BI76" t="str">
            <v>After repeated jarring, applying torque, and using a string shot, the assembly came free. Sent out a seal assembly and polishing mills to test and possibly cement the liner. After stinging the seals into the sleeve, was unable to circulate - injecting</v>
          </cell>
          <cell r="BJ76" t="str">
            <v>at ±700 psi. Applied pressure to the annulus held indicating that ZXP was possibly set. As such, the decision was made to leave the liner as is.</v>
          </cell>
          <cell r="BM76" t="str">
            <v>R. Westfahl, A. White</v>
          </cell>
          <cell r="BN76">
            <v>35831</v>
          </cell>
          <cell r="BO76" t="str">
            <v xml:space="preserve">Submit this BPR to Emmott for followup and 2nd opinion. </v>
          </cell>
          <cell r="BT76" t="str">
            <v>R. Westfahl</v>
          </cell>
          <cell r="BU76">
            <v>35831</v>
          </cell>
          <cell r="BV76" t="str">
            <v>R. Westfahl, D. Wade, R. Prasad</v>
          </cell>
          <cell r="BW76" t="str">
            <v>Z. Crouch</v>
          </cell>
          <cell r="BX76" t="str">
            <v>Keith Freeman, Jerry Lee</v>
          </cell>
          <cell r="BY76" t="str">
            <v>George Orr</v>
          </cell>
          <cell r="BZ76" t="str">
            <v>Ron Westfahl</v>
          </cell>
          <cell r="CA76">
            <v>35831</v>
          </cell>
        </row>
        <row r="77">
          <cell r="B77" t="str">
            <v>EMMOTT RD PLANT</v>
          </cell>
          <cell r="D77">
            <v>8</v>
          </cell>
          <cell r="E77" t="str">
            <v>Liner Hangers Accessories / Running tools, etc.</v>
          </cell>
          <cell r="F77" t="str">
            <v>crossover had discrepant thds &amp; BPR was not entered till now</v>
          </cell>
          <cell r="G77" t="str">
            <v>LB017026, LB286258</v>
          </cell>
          <cell r="I77" t="str">
            <v>H MENARD</v>
          </cell>
          <cell r="J77" t="str">
            <v>Broussard</v>
          </cell>
          <cell r="L77" t="str">
            <v>299-89</v>
          </cell>
          <cell r="M77" t="str">
            <v>299-89-2622</v>
          </cell>
          <cell r="O77" t="str">
            <v>5" 8 rd x 3 1/2 9.3# CS Hydril Pin crossover bushing</v>
          </cell>
          <cell r="R77" t="str">
            <v>Phillips Petroleum</v>
          </cell>
          <cell r="T77">
            <v>8</v>
          </cell>
          <cell r="AA77">
            <v>9.3000000000000007</v>
          </cell>
          <cell r="AF77" t="str">
            <v>OBM</v>
          </cell>
          <cell r="AI77" t="str">
            <v>yes</v>
          </cell>
          <cell r="AK77" t="str">
            <v xml:space="preserve">1) Per H Menard's hand-written BPR on 9/30/97 (which was never transferred into the BPR log nor Followed up on for proper CA, cause, or PA): Pin of hanger would not make up far enough inside box of crossover.  2) BPR was written but not entered for cause </v>
          </cell>
          <cell r="AL77" t="str">
            <v xml:space="preserve">analysis at time of nonconformance; thus, proper cause anaysis and preventive action has not been implemented; thus, we (AEW &amp; RP) do not know where this discrepant xo is or whether it may load out on another job, for possible recurrence. </v>
          </cell>
          <cell r="AU77">
            <v>20300</v>
          </cell>
          <cell r="AV77">
            <v>20000</v>
          </cell>
          <cell r="AX77">
            <v>75</v>
          </cell>
          <cell r="AY77" t="str">
            <v>EMMOTT / MFG, ASSY, &amp;/OR TESTING</v>
          </cell>
          <cell r="AZ77" t="str">
            <v>Cause currently unknown for this crossover recd from Emmott on RO 134788; BPR was not written at time fo occurrence; we have the RO # it was received on &amp; would like to trace it to w/o # it was built on to determine cause for thread problem.</v>
          </cell>
          <cell r="BF77" t="str">
            <v>R Prasad, A White</v>
          </cell>
          <cell r="BG77">
            <v>35831</v>
          </cell>
          <cell r="BH77" t="str">
            <v>P Miser has requested (10/97) $20K credit for this job &amp; we need BPR closeout (root cause &amp; prevention implementation) for credit issuance.</v>
          </cell>
          <cell r="BM77" t="str">
            <v>R Prasad</v>
          </cell>
          <cell r="BN77">
            <v>35831</v>
          </cell>
          <cell r="BO77" t="str">
            <v xml:space="preserve">Submit BPR to Emmott requesting cause / review of this w/o # to determine reason for thread discrepancy. </v>
          </cell>
          <cell r="BT77" t="str">
            <v>R Prasad</v>
          </cell>
          <cell r="BU77">
            <v>35831</v>
          </cell>
          <cell r="BV77" t="str">
            <v>G Orr for fwd to Emmott QA</v>
          </cell>
          <cell r="BW77" t="str">
            <v>cc: Z Crouch or T Miller</v>
          </cell>
          <cell r="BX77" t="str">
            <v>cc: P Miser</v>
          </cell>
          <cell r="BY77" t="str">
            <v>cc: P Stone</v>
          </cell>
          <cell r="BZ77" t="str">
            <v>Ron Westfahl</v>
          </cell>
          <cell r="CA77">
            <v>35864</v>
          </cell>
        </row>
        <row r="78">
          <cell r="B78" t="str">
            <v>DISTRICT / CUST. ORDER ENTRY</v>
          </cell>
          <cell r="D78">
            <v>8</v>
          </cell>
          <cell r="E78" t="str">
            <v>Liner Hangers Accessories / Running tools, etc.</v>
          </cell>
          <cell r="F78" t="str">
            <v>Insufficient specs on PO of landing collar sent to third party.</v>
          </cell>
          <cell r="G78" t="str">
            <v>LB323029</v>
          </cell>
          <cell r="I78" t="str">
            <v>R. Prasad</v>
          </cell>
          <cell r="J78" t="str">
            <v>Broussard</v>
          </cell>
          <cell r="L78" t="str">
            <v>291-01</v>
          </cell>
          <cell r="M78" t="str">
            <v>291-01-9999</v>
          </cell>
          <cell r="O78" t="str">
            <v>3 1/2 9.3# Fox K Box x Pin Type 1 Landing Collar 14" long per SST</v>
          </cell>
          <cell r="R78" t="str">
            <v>Spirit</v>
          </cell>
          <cell r="T78">
            <v>82</v>
          </cell>
          <cell r="AA78">
            <v>3.5</v>
          </cell>
          <cell r="AD78" t="str">
            <v>td at 7700</v>
          </cell>
          <cell r="AF78" t="str">
            <v>NOT ON TOOL REPORRT</v>
          </cell>
          <cell r="AI78" t="str">
            <v>NOT ON TOOL REPORRT</v>
          </cell>
          <cell r="AK78" t="str">
            <v>1) LANDING COLLAR PURCHASED FROM LINER SHOES WAS DONE WITH INSUFFICIENT SPECS INFORMATION ON THE PO FROM BOT CADE TO LINER SHOES, I.E., NOT SPECIFYING THE CATCHER SIZE IN THE LC.  2) ORDER ACKNOWLEDGEMENT RECD FROM LINER SHOES SHOWED WHAT DWG (100-713-04)</v>
          </cell>
          <cell r="AL78" t="str">
            <v xml:space="preserve">THE LANDING COLLAR WAS SUPPLIED IN ACCORDANCE WITH, BUT AT TIME OF WHSE DWG LAYOUT AND EQPT SHIPMENT, THE . . .  </v>
          </cell>
          <cell r="AU78">
            <v>100</v>
          </cell>
          <cell r="AX78">
            <v>21</v>
          </cell>
          <cell r="AY78" t="str">
            <v>DISTRICT / PLANNING / SETTING UP JOB</v>
          </cell>
          <cell r="AZ78" t="str">
            <v>Insufficient Information recorded and sent to third party.</v>
          </cell>
          <cell r="BF78" t="str">
            <v>R. Westfahl</v>
          </cell>
          <cell r="BG78">
            <v>35838</v>
          </cell>
          <cell r="BH78" t="str">
            <v>Find out what size catcher was ordered from LINER SHOES.</v>
          </cell>
          <cell r="BM78" t="str">
            <v>R Prasad</v>
          </cell>
          <cell r="BN78">
            <v>35832</v>
          </cell>
          <cell r="BO78" t="str">
            <v xml:space="preserve">Lead coordinator for Liners RP will be responsible for implementing a more useful system for setting up equipment and elliminate this type of problem. </v>
          </cell>
          <cell r="BT78" t="str">
            <v>R. Westfahl</v>
          </cell>
          <cell r="BU78">
            <v>35838</v>
          </cell>
          <cell r="BV78" t="str">
            <v>R. Prasad</v>
          </cell>
          <cell r="BY78" t="str">
            <v>P. Stone</v>
          </cell>
          <cell r="BZ78" t="str">
            <v>Ron Westfahl</v>
          </cell>
          <cell r="CA78">
            <v>35838</v>
          </cell>
        </row>
        <row r="79">
          <cell r="B79" t="str">
            <v>DISTRICT / CUST. ORDER ENTRY</v>
          </cell>
          <cell r="D79">
            <v>8</v>
          </cell>
          <cell r="E79" t="str">
            <v>Liner Hangers Accessories / Running tools, etc.</v>
          </cell>
          <cell r="F79" t="str">
            <v>Wrong shoe shipped</v>
          </cell>
          <cell r="G79" t="str">
            <v>lb329680</v>
          </cell>
          <cell r="I79" t="str">
            <v>Sammie Ireland</v>
          </cell>
          <cell r="J79" t="str">
            <v>Broussard</v>
          </cell>
          <cell r="L79" t="str">
            <v>266-81</v>
          </cell>
          <cell r="M79" t="str">
            <v>266-81-4501</v>
          </cell>
          <cell r="O79" t="str">
            <v>41/2 11.6# double value float insert shoe</v>
          </cell>
          <cell r="R79" t="str">
            <v>Amoco</v>
          </cell>
          <cell r="T79" t="str">
            <v>205 S/T 3</v>
          </cell>
          <cell r="AA79">
            <v>4.5</v>
          </cell>
          <cell r="AD79">
            <v>2532</v>
          </cell>
          <cell r="AF79" t="str">
            <v>water base</v>
          </cell>
          <cell r="AI79" t="str">
            <v>.no</v>
          </cell>
          <cell r="AK79" t="str">
            <v>1) O.D. on insert  Double Value Shoe To BIG; shipped to locn from district without district determining that it was not going to fit inside of the 4 1/2 11.6# liner; so we had to return the 5" insert float shoe to the district for correct size.  2) When</v>
          </cell>
          <cell r="AL79" t="str">
            <v>the "4 1/2 insert float shoe was returned to location, we learned that this float shoe had to be turned doenf rom a 5" float shoe in order to work for this 4 1/2 since the district dod not have any 4 1/2 inster float shoes.</v>
          </cell>
          <cell r="AU79">
            <v>7477</v>
          </cell>
          <cell r="AV79">
            <v>6977</v>
          </cell>
          <cell r="AX79">
            <v>21</v>
          </cell>
          <cell r="AY79" t="str">
            <v>DISTRICT / PLANNING / SETTING UP JOB</v>
          </cell>
          <cell r="AZ79" t="str">
            <v>1) Amoco called in before job was to ship to see if we can send them a float shoe for this job along with the shipment; district replied that we can &amp; set up an insert float shoe for this job.</v>
          </cell>
          <cell r="BA79" t="str">
            <v>2) Wrong float shoe size was selected at the district for this job (5" insert float shoes wont work in 4 1/2 11.6# liner)</v>
          </cell>
          <cell r="BB79" t="str">
            <v xml:space="preserve">3) Eqpt NOT  Checked before being sent out (dwgs were not signed by a coordinator as verified, neither was there an inssert tools list in the folder, neither was the rentals tools checklist signed by a coordinator prior to the job initially shipping. </v>
          </cell>
          <cell r="BC79" t="str">
            <v>4) Float shoe rating of 3500 psi published in tech unit was de-rated when district had it turned down, but it was not re-checked for well parameters until the turned-down one was already on the road via a packer warehouseman.  Thus, district called out to</v>
          </cell>
          <cell r="BD79" t="str">
            <v>rig to get cement &amp; mud wt info from TST after the field-modified shoe was shipped.</v>
          </cell>
          <cell r="BF79" t="str">
            <v>Sam Ireland</v>
          </cell>
          <cell r="BG79">
            <v>35837</v>
          </cell>
          <cell r="BH79" t="str">
            <v xml:space="preserve">1) Call For Replacement   Shop had to cut O.D. DOWN per cause listed above, 2) approx 3 hours later, we had a shoe that would fit in the liner and was derated from 3500 psi to 1700 psi but we should only see approx 950 psi max diffl. so we continued job. </v>
          </cell>
          <cell r="BI79" t="str">
            <v>3) Customer has written our district mgr stating that standby charges of $6977. were incurred; thus we are requesting K Hedrick, L Francis, &amp; / or R Prasad followup with customer regarding any needed settlement.</v>
          </cell>
          <cell r="BM79" t="str">
            <v>Sam Ireland</v>
          </cell>
          <cell r="BN79">
            <v>35837</v>
          </cell>
          <cell r="BO79" t="str">
            <v>1) Letter has been distributed by the Liner hanger coordinator II to all liner hanger coordinators here requiring that coordinator signs the whse dwgs, insert tools list, and the rental tools list, before ANY job ships from here.  This may help us find a</v>
          </cell>
          <cell r="BQ79" t="str">
            <v xml:space="preserve">location; this may need an engineer's signoff on the new rating per Rishma's email to all coordinators yesterday.   3) All TSTs here to be copied on this BPR to warn them that they should be cautious and check for mistakes like this as soon as they get </v>
          </cell>
          <cell r="BR79" t="str">
            <v>paperwork for a job, looking for anything fishy or out of the ordinary (4 1/2 Insert Float Shoe).  4) Lead warehousemen have been emailed that they must check any job that ships must have proper signoff by coordinator before letting the truck leave.</v>
          </cell>
          <cell r="BT79" t="str">
            <v>S Ireland / R Prasad</v>
          </cell>
          <cell r="BU79">
            <v>35837</v>
          </cell>
          <cell r="BV79" t="str">
            <v>R Prasad &amp; coordinators</v>
          </cell>
          <cell r="BW79" t="str">
            <v>cc: T Miller, Z Crouch</v>
          </cell>
          <cell r="BX79" t="str">
            <v>cc: K Hedrick</v>
          </cell>
          <cell r="BY79" t="str">
            <v>cc: P Stone</v>
          </cell>
          <cell r="BZ79" t="str">
            <v>R Prasad</v>
          </cell>
          <cell r="CA79">
            <v>35837</v>
          </cell>
        </row>
        <row r="80">
          <cell r="B80" t="str">
            <v>DISTRICT</v>
          </cell>
          <cell r="D80">
            <v>8</v>
          </cell>
          <cell r="E80" t="str">
            <v>Liner Hangers Accessories / Running tools, etc.</v>
          </cell>
          <cell r="F80" t="str">
            <v>HR  tool slipped out of assy at floor</v>
          </cell>
          <cell r="G80" t="str">
            <v>LB 329680</v>
          </cell>
          <cell r="I80" t="str">
            <v>Sammie Ireland</v>
          </cell>
          <cell r="J80" t="str">
            <v>Broussard</v>
          </cell>
          <cell r="L80" t="str">
            <v>295-32</v>
          </cell>
          <cell r="M80" t="str">
            <v>295-32-2040</v>
          </cell>
          <cell r="O80" t="str">
            <v>HR Running Tool</v>
          </cell>
          <cell r="R80" t="str">
            <v>Amoco</v>
          </cell>
          <cell r="T80" t="str">
            <v>205 S/T 3</v>
          </cell>
          <cell r="AA80">
            <v>4.5</v>
          </cell>
          <cell r="AD80">
            <v>2532</v>
          </cell>
          <cell r="AF80" t="str">
            <v>water base</v>
          </cell>
          <cell r="AI80" t="str">
            <v>no.</v>
          </cell>
          <cell r="AK80" t="str">
            <v>HR Running tool came out of HR Setting Sleeve as we made up the liner assy to the liner at rig floor &amp; commenced to picking up off slips.</v>
          </cell>
          <cell r="AU80">
            <v>7877</v>
          </cell>
          <cell r="AV80" t="str">
            <v>(see BPR 255)</v>
          </cell>
          <cell r="AX80">
            <v>26</v>
          </cell>
          <cell r="AY80" t="str">
            <v>DISTRICT / FINAL INSPECTION</v>
          </cell>
          <cell r="AZ80" t="str">
            <v>1) When shop redressed the HR tool, they found the HR collet was permanently collapsed inward approx 0.125" OD compared to another one off the shelf; thus, they think the collet was no good &amp; changed it out along with the tieback sleeve just in case the</v>
          </cell>
          <cell r="BA80" t="str">
            <v>tieback sleeve HR groove was discrepant.  2) Lack of training (we dont know if continued training on our lead warehousemen would have caught this since even Dennis from Belle Chasse did not even notice it &amp; mentioned he would run it if he was in a bind.)</v>
          </cell>
          <cell r="BB80" t="str">
            <v>3) Lack of rental tools maintence program in our product line leads risks like this.</v>
          </cell>
          <cell r="BF80" t="str">
            <v>Sam Ireland</v>
          </cell>
          <cell r="BG80">
            <v>35837</v>
          </cell>
          <cell r="BH80" t="str">
            <v>1) sent running tool and hanger assb. back to shop to get rebuilt &amp; shop changed HR Sleeve and running tool &amp; redelivered it to location.  2) We started in hole &amp; completed job.</v>
          </cell>
          <cell r="BI80" t="str">
            <v>3) Customer has written our district mgr stating that standby charges of $6977. were incurred; thus we are requesting K Hedrick, L Francis, &amp; / or R Prasad followup with customer regarding any needed settlement.</v>
          </cell>
          <cell r="BM80" t="str">
            <v>Sam Ireland</v>
          </cell>
          <cell r="BN80">
            <v>35837</v>
          </cell>
          <cell r="BO80" t="str">
            <v>1) Letter has been distributed by the Liner hanger coordinator II to all liner hanger coordinators here requiring that coordinator signs the whse dwgs, insert tools list, and the rental tools list, before ANY job ships from here.  This may help us find a</v>
          </cell>
          <cell r="BQ80" t="str">
            <v>tool has been properly redressed &amp; liner assy properly stabbed.  3) Rental tools tracking program is currently being implemented by Rishma &amp; whse crew &amp; this BPR to remain open until the maintenance program is FULLY in place where a collet (or possible</v>
          </cell>
          <cell r="BR80" t="str">
            <v>mis-redress of any rental tools) is caught immediatelly.</v>
          </cell>
          <cell r="BT80" t="str">
            <v>S Ireland / R Prasad</v>
          </cell>
          <cell r="BU80">
            <v>35837</v>
          </cell>
          <cell r="BV80" t="str">
            <v>R Prasad &amp; coordinators</v>
          </cell>
          <cell r="BW80" t="str">
            <v>cc: T Miller, Z Crouch</v>
          </cell>
          <cell r="BX80" t="str">
            <v>cc: K Hedrick</v>
          </cell>
          <cell r="BY80" t="str">
            <v>cc: P Stone</v>
          </cell>
          <cell r="BZ80" t="str">
            <v>closeout awaiting rental tools maintenance program</v>
          </cell>
          <cell r="CA80">
            <v>36098</v>
          </cell>
        </row>
        <row r="81">
          <cell r="B81" t="str">
            <v>DISTRICT / CUST. ORDER ENTRY</v>
          </cell>
          <cell r="D81">
            <v>8</v>
          </cell>
          <cell r="E81" t="str">
            <v>Liner Hangers Accessories / Running tools, etc.</v>
          </cell>
          <cell r="F81" t="str">
            <v>1) No dp rabbits were corodinated for this job; 2) Wrong float collar set up for job at coordinator's desk</v>
          </cell>
          <cell r="G81" t="str">
            <v>LB 330417</v>
          </cell>
          <cell r="I81" t="str">
            <v>R Prasad / P Decoux / R Scroggins</v>
          </cell>
          <cell r="J81" t="str">
            <v>Broussard</v>
          </cell>
          <cell r="L81" t="str">
            <v>291-10</v>
          </cell>
          <cell r="M81" t="str">
            <v>291-10-9999</v>
          </cell>
          <cell r="O81" t="str">
            <v>1) dp rabbits 2) 3 1/2 9.3# Fox K Double Valve Float Collar</v>
          </cell>
          <cell r="P81" t="str">
            <v>P.O. 60843 for Spirit Sweetlake Yount Lee #85 well</v>
          </cell>
          <cell r="R81" t="str">
            <v>Spirit</v>
          </cell>
          <cell r="T81" t="str">
            <v>C-22</v>
          </cell>
          <cell r="AA81">
            <v>3.5</v>
          </cell>
          <cell r="AD81" t="str">
            <v>1900 packer</v>
          </cell>
          <cell r="AK81" t="str">
            <v xml:space="preserve">1) BOT TST got to rig this morning &amp; called in to tell us that no dp rabbits were in basket (the rabbits were not setup for this job by BOT dist coord).  2) Wrong float collar was setup for this job; cust via sales reqd DVFC but coord shipped SVFC; BOT </v>
          </cell>
          <cell r="AL81" t="str">
            <v>TST called in to tell us this approx 6 pm today.</v>
          </cell>
          <cell r="AU81">
            <v>1000</v>
          </cell>
          <cell r="AV81">
            <v>1000</v>
          </cell>
          <cell r="AX81">
            <v>21</v>
          </cell>
          <cell r="AY81" t="str">
            <v>DISTRICT / PLANNING / SETTING UP JOB</v>
          </cell>
          <cell r="AZ81" t="str">
            <v xml:space="preserve">1) BOT dist coord did not set up job to include the dp rabbits nor the DVFC; 2) Job was shipped by coord / whse w/ reminder from sales &amp; dist to re-check this shipment prior to shipping it since last two 3 1/2 monobore liners for Spirit Sweetlake were </v>
          </cell>
          <cell r="BA81" t="str">
            <v>mis-coordinated as well (ref other BPRs), but still overlooked.</v>
          </cell>
          <cell r="BF81" t="str">
            <v>R Prasad</v>
          </cell>
          <cell r="BG81">
            <v>35839</v>
          </cell>
          <cell r="BH81" t="str">
            <v>1) Sent out the two rabbits this morning via Franks since they were going to dock from Lafayette anyway, 2) Spoke with N Johnson this evening &amp; agreed to send out the DVFC for BOT TST to run per Spirit and BOT sales requirements.</v>
          </cell>
          <cell r="BM81" t="str">
            <v>R Prasad</v>
          </cell>
          <cell r="BN81">
            <v>35839</v>
          </cell>
          <cell r="BO81" t="str">
            <v xml:space="preserve">1) All liner jobs to have dp rabbits shipepd w/ eqpt - ATTN COORDINATORS - unless exception is made in writing, 2) We have started requiring coordinator to sign off on three items prior to shipment: a) SST, b) rentals checklist, &amp; c) insert checklist; </v>
          </cell>
          <cell r="BT81" t="str">
            <v>R Prasad</v>
          </cell>
          <cell r="BU81">
            <v>35839</v>
          </cell>
          <cell r="BV81" t="str">
            <v>R Prasad &amp; coordinators</v>
          </cell>
          <cell r="BX81" t="str">
            <v>cc: N Johnson</v>
          </cell>
          <cell r="BY81" t="str">
            <v>cc: G Orr, P Stone</v>
          </cell>
          <cell r="BZ81" t="str">
            <v>Ron Westfahl</v>
          </cell>
          <cell r="CA81">
            <v>35843</v>
          </cell>
        </row>
        <row r="82">
          <cell r="B82" t="str">
            <v>DISTRICT</v>
          </cell>
          <cell r="D82">
            <v>9</v>
          </cell>
          <cell r="E82" t="str">
            <v>Liner Hangers</v>
          </cell>
          <cell r="F82" t="str">
            <v>Flex-lock Hanger slid downhole while attempting to set.</v>
          </cell>
          <cell r="G82" t="str">
            <v>LB 330990</v>
          </cell>
          <cell r="I82" t="str">
            <v>Sam Ireland</v>
          </cell>
          <cell r="J82" t="str">
            <v>Broussard</v>
          </cell>
          <cell r="L82" t="str">
            <v>292-50</v>
          </cell>
          <cell r="M82">
            <v>292506324</v>
          </cell>
          <cell r="O82" t="str">
            <v>7.625 x 9.625 Flex-lock Hanger</v>
          </cell>
          <cell r="R82" t="str">
            <v>Texaco</v>
          </cell>
          <cell r="T82">
            <v>2</v>
          </cell>
          <cell r="AA82">
            <v>7.625</v>
          </cell>
          <cell r="AD82">
            <v>7663</v>
          </cell>
          <cell r="AF82" t="str">
            <v>OBM</v>
          </cell>
          <cell r="AK82" t="str">
            <v>Ran liner assembly to TD and picked up off bottom 8'. Attempt to set Flex Lock by pressuring to 1800, 2000, 2400, and 2800 psi where the ball seat blew. Pressure was bled off each time before slacking off to set hanger.</v>
          </cell>
          <cell r="AL82" t="str">
            <v>The hanger appeared to take ±20,000# and then slide down to within 1' of TD with each attempt. Decision was made to leave the liner where it is, release the 2RH, and proceed with the job. The job went OK from this point on.</v>
          </cell>
          <cell r="AU82">
            <v>100</v>
          </cell>
          <cell r="AX82">
            <v>29</v>
          </cell>
          <cell r="AY82" t="str">
            <v>DISTRICT SVC MGMT / SERVICE DIFFICULTY / LACK OF TRAINING</v>
          </cell>
          <cell r="AZ82" t="str">
            <v>Two possibilities: 1.) Casing problems at hanger setting depth which prevented full contact of the slips to the casing. 2.) Improper setting procedure by bleeding the pressure off before slacking off to set the hanger.  This can prevent the hanger from</v>
          </cell>
          <cell r="BA82" t="str">
            <v>setting if the annulus hydrostatic pressure is slightly more than the hydrostatic pressure inside the hanger. The Flex Lock tech unit recommends that the pressure be held while slacking off to set the hanger.</v>
          </cell>
          <cell r="BF82" t="str">
            <v>Ron Westfahl</v>
          </cell>
          <cell r="BG82">
            <v>35844</v>
          </cell>
          <cell r="BH82" t="str">
            <v>Set liner on bottom and completed the job without problems.</v>
          </cell>
          <cell r="BM82" t="str">
            <v>Sam Ireland</v>
          </cell>
          <cell r="BN82">
            <v>35844</v>
          </cell>
          <cell r="BO82" t="str">
            <v>Record BPR for future trend analysis and forward to Marketing for follow-up. Request that lead ops coordinator for Liners ensures that all Liner TST's are aware of the recommended procedures for setting Flex Lock Hangers.</v>
          </cell>
          <cell r="BT82" t="str">
            <v>Ron Westfahl</v>
          </cell>
          <cell r="BU82">
            <v>35844</v>
          </cell>
          <cell r="BV82" t="str">
            <v>Rishma Prasad</v>
          </cell>
          <cell r="BW82" t="str">
            <v>Zac Crouch</v>
          </cell>
          <cell r="BX82" t="str">
            <v>Keith Freeman, Jerry Lee</v>
          </cell>
          <cell r="BY82" t="str">
            <v>George Orr</v>
          </cell>
          <cell r="BZ82" t="str">
            <v>Ron Westfahl</v>
          </cell>
          <cell r="CA82">
            <v>35859</v>
          </cell>
        </row>
        <row r="83">
          <cell r="B83" t="str">
            <v>DISTRICT / CUST. ORDER ENTRY</v>
          </cell>
          <cell r="D83">
            <v>8</v>
          </cell>
          <cell r="E83" t="str">
            <v>Liner Hangers Accessories / Running tools, etc.</v>
          </cell>
          <cell r="F83" t="str">
            <v>Numerous errors were found by TST on prejob paperwork and tickets from district.</v>
          </cell>
          <cell r="G83" t="str">
            <v>LB 330378</v>
          </cell>
          <cell r="I83" t="str">
            <v>Joey Fontenot</v>
          </cell>
          <cell r="J83" t="str">
            <v>Broussard</v>
          </cell>
          <cell r="R83" t="str">
            <v>Cockrell Oil</v>
          </cell>
          <cell r="T83">
            <v>1</v>
          </cell>
          <cell r="AA83">
            <v>7.625</v>
          </cell>
          <cell r="AD83">
            <v>10808</v>
          </cell>
          <cell r="AF83" t="str">
            <v>CaCl</v>
          </cell>
          <cell r="AI83" t="str">
            <v>yes</v>
          </cell>
          <cell r="AK83" t="str">
            <v>Drift ID was listed wrong on warehouse drawing (6.151"). Should have been 6.656". This was questioned by the co. rep. ID on the tie-back seal assembly was listed wrong (6.313"), should have been 6.625". Service ticket showed that ZXP was set for 50,000#</v>
          </cell>
          <cell r="AL83" t="str">
            <v xml:space="preserve">shear, but the tool actually had 6 shear pins good  for 30,000#. </v>
          </cell>
          <cell r="AU83">
            <v>100</v>
          </cell>
          <cell r="AX83">
            <v>21</v>
          </cell>
          <cell r="AY83" t="str">
            <v>DISTRICT / PLANNING / SETTING UP JOB</v>
          </cell>
          <cell r="AZ83" t="str">
            <v>Current system for setting up jobs needs improvement and also the human error needs to be addressed.</v>
          </cell>
          <cell r="BF83" t="str">
            <v>R. Westfahl</v>
          </cell>
          <cell r="BG83">
            <v>35846</v>
          </cell>
          <cell r="BH83" t="str">
            <v>Paperwork mistakes were discovered and corrected be the TST.  Missing slips and crossover were noticed with enough time to have them sent to location without shutting down the rig.</v>
          </cell>
          <cell r="BM83" t="str">
            <v>Joey Fontenot</v>
          </cell>
          <cell r="BN83">
            <v>35845</v>
          </cell>
          <cell r="BO83" t="str">
            <v>Submit this BPR to Liner lead coordinator to implement the necessary preventive action. This should include changes to the system to prevent these types of mistakes.</v>
          </cell>
          <cell r="BT83" t="str">
            <v>R. Westfahl</v>
          </cell>
          <cell r="BU83">
            <v>35848</v>
          </cell>
          <cell r="BV83" t="str">
            <v>Rishma Prasad</v>
          </cell>
          <cell r="BY83" t="str">
            <v>George Orr</v>
          </cell>
          <cell r="BZ83" t="str">
            <v>Ron Westfahl</v>
          </cell>
          <cell r="CA83">
            <v>35849</v>
          </cell>
        </row>
        <row r="84">
          <cell r="B84" t="str">
            <v>CUSTOMER</v>
          </cell>
          <cell r="D84">
            <v>9</v>
          </cell>
          <cell r="E84" t="str">
            <v>Liner Hangers</v>
          </cell>
          <cell r="F84" t="str">
            <v>Liner became stuck before reaching TD so pooh. While laying down hanger, threads were galled and small cracks were noticed on ZXP element.</v>
          </cell>
          <cell r="G84" t="str">
            <v>LB 331918</v>
          </cell>
          <cell r="I84" t="str">
            <v>Johnny Huval</v>
          </cell>
          <cell r="J84" t="str">
            <v>Broussard</v>
          </cell>
          <cell r="L84" t="str">
            <v>296-29</v>
          </cell>
          <cell r="M84" t="str">
            <v>296-29-0024</v>
          </cell>
          <cell r="O84" t="str">
            <v>7" x 9.625" ZXP Packer</v>
          </cell>
          <cell r="R84" t="str">
            <v>Equitable Resources</v>
          </cell>
          <cell r="T84">
            <v>2</v>
          </cell>
          <cell r="AA84">
            <v>7</v>
          </cell>
          <cell r="AK84" t="str">
            <v xml:space="preserve">RIH with 7" 29# liner, HMC Hanger, ZXP Packer, and 2RH Running Tool. Could not reach TD so POOH to make a clean-out trip. While laying down the HMC Hanger, the threads at the bottom of the hanger were galled. Also noticed at this time were 3 small cracks </v>
          </cell>
          <cell r="AL84" t="str">
            <v>on the ZXP element.</v>
          </cell>
          <cell r="AU84">
            <v>200</v>
          </cell>
          <cell r="AX84">
            <v>62</v>
          </cell>
          <cell r="AY84" t="str">
            <v>CUSTOMER / WELL CONDITIONS / AWARENESS</v>
          </cell>
          <cell r="AZ84" t="str">
            <v>Possible incorrect break-out procedure by tong operator while laying down the Hanger. Possible damage to ZXP element while pulling up through the stack.</v>
          </cell>
          <cell r="BF84" t="str">
            <v>Ron Westfahl, Don Wade</v>
          </cell>
          <cell r="BG84">
            <v>35849</v>
          </cell>
          <cell r="BH84" t="str">
            <v>Sent to location a new Hanger/ZXP assembly to re-run the liner. Existing ZXP will be run on a subsequent job for same customer. Hanger will be charged to customer and junked.</v>
          </cell>
          <cell r="BM84" t="str">
            <v>Ron Westfahl, Don Wade</v>
          </cell>
          <cell r="BN84">
            <v>35849</v>
          </cell>
          <cell r="BO84" t="str">
            <v>Record BPR for future trend analysis.</v>
          </cell>
          <cell r="BT84" t="str">
            <v>R. Westfahl</v>
          </cell>
          <cell r="BU84">
            <v>35849</v>
          </cell>
          <cell r="BV84" t="str">
            <v>Rishma Prasad</v>
          </cell>
          <cell r="BY84" t="str">
            <v>George Orr</v>
          </cell>
          <cell r="BZ84" t="str">
            <v>Ron Westfahl</v>
          </cell>
          <cell r="CA84">
            <v>35849</v>
          </cell>
        </row>
        <row r="85">
          <cell r="B85">
            <v>0</v>
          </cell>
          <cell r="D85">
            <v>8</v>
          </cell>
          <cell r="E85" t="str">
            <v>Liner Hangers Accessories / Running tools, etc.</v>
          </cell>
          <cell r="F85" t="str">
            <v>INSERT SEAL UNIT FOR FLOAT VAVLE DID NOT STROKE OUT PROPER LENGTH TO SET AND SEAL IN BOX END OF CSG JT</v>
          </cell>
          <cell r="G85" t="str">
            <v>LB331882</v>
          </cell>
          <cell r="I85" t="str">
            <v>Joey Fontenot</v>
          </cell>
          <cell r="J85" t="str">
            <v>Broussard</v>
          </cell>
          <cell r="L85" t="str">
            <v>266-62</v>
          </cell>
          <cell r="M85" t="str">
            <v>266-62-4902</v>
          </cell>
          <cell r="O85" t="str">
            <v>INSERT FLOAT VAVLE</v>
          </cell>
          <cell r="R85" t="str">
            <v>CHEVRON</v>
          </cell>
          <cell r="T85">
            <v>1</v>
          </cell>
          <cell r="AA85">
            <v>9.625</v>
          </cell>
          <cell r="AD85">
            <v>9444</v>
          </cell>
          <cell r="AF85" t="str">
            <v>MUD</v>
          </cell>
          <cell r="AK85" t="str">
            <v>UPON TRYING TO INSTALL INSERT FLOAT VAVLE, IT WOULD NOT STROKE OUT TO PROPER LENGTH PRESSURE WENT TO 10,000 PSI WITHOUT STROKING INSERT TO PROPER LENGTH TO SET IN 9.625 53.50 CSG</v>
          </cell>
          <cell r="AY85">
            <v>0</v>
          </cell>
          <cell r="AZ85" t="str">
            <v>POSSIBLE DEFECTIVE INSERT SEAL UNIT</v>
          </cell>
          <cell r="BF85" t="str">
            <v>JOEY FONTENOT</v>
          </cell>
          <cell r="BG85">
            <v>35851</v>
          </cell>
          <cell r="BH85" t="str">
            <v>Elected not to run float, decided to runlanding collar and shoe w/o float.  While rih the valve failed on the lc.</v>
          </cell>
          <cell r="BM85" t="str">
            <v>Jeff Widdel/ Joey Fontenot</v>
          </cell>
          <cell r="BN85">
            <v>35949</v>
          </cell>
        </row>
        <row r="86">
          <cell r="B86" t="str">
            <v>CUSTOMER</v>
          </cell>
          <cell r="D86">
            <v>9</v>
          </cell>
          <cell r="E86" t="str">
            <v>Liner Hangers</v>
          </cell>
          <cell r="F86" t="str">
            <v>Liner fell downhole 2' after releasing from it.</v>
          </cell>
          <cell r="G86" t="str">
            <v>LB332222</v>
          </cell>
          <cell r="I86" t="str">
            <v>Cliff Carter</v>
          </cell>
          <cell r="J86" t="str">
            <v>Broussard</v>
          </cell>
          <cell r="L86">
            <v>29210</v>
          </cell>
          <cell r="M86">
            <v>292100615</v>
          </cell>
          <cell r="N86" t="str">
            <v>w/o 156132</v>
          </cell>
          <cell r="O86" t="str">
            <v>7 5/8 x 9 5/8 53.5# CMC HGR, Gulf Coast Standard</v>
          </cell>
          <cell r="P86" t="str">
            <v>w/o 156132</v>
          </cell>
          <cell r="Q86">
            <v>156132</v>
          </cell>
          <cell r="R86" t="str">
            <v>Amoco</v>
          </cell>
          <cell r="T86">
            <v>5</v>
          </cell>
          <cell r="AA86">
            <v>7.625</v>
          </cell>
          <cell r="AD86">
            <v>12743.7</v>
          </cell>
          <cell r="AF86" t="str">
            <v>obm</v>
          </cell>
          <cell r="AK86" t="str">
            <v>rih to 12727 tol to set cmc 2' off bottom with no problems by 4 rounds rotating right and slacking off 100 klb liner wt and 30 klb of dp wt; liner set good; rotated 20 rds rt to release fomr liner - no trouble; as rigging up dowell cmt lines, wt indicator</v>
          </cell>
          <cell r="AL86" t="str">
            <v xml:space="preserve">jumped showing CMC hanger slid downhole to bottom (2'); TST had driller s/o fast to catch the liner; at this time, flag sub bonnet cover hit the rotary table bushing &amp; broke off (bonnet), falling onto stripper rubber in hole &amp; it took approx 1 hr to </v>
          </cell>
          <cell r="AM86" t="str">
            <v>retrieve it from the top of this rotating head.  Result - RS packoff did not exit from RSB such that we were still able to cement with liner sitting on bottom.  We were able to shear &amp; bump all LFC plugs at proper shear at proper displacement as well.</v>
          </cell>
          <cell r="AU86">
            <v>200</v>
          </cell>
          <cell r="AV86">
            <v>0</v>
          </cell>
          <cell r="AX86">
            <v>62</v>
          </cell>
          <cell r="AY86" t="str">
            <v>CUSTOMER / WELL CONDITIONS / AWARENESS</v>
          </cell>
          <cell r="AZ86" t="str">
            <v>As we have verified compatibility of eqpt rih and well parameters via qc check of final inspection drawings developed at eqpt loadout, we believe this Gulf Coast Standard CMC is in compliance with respect to our qc requirements at the district.  Thus,</v>
          </cell>
          <cell r="BA86" t="str">
            <v>possibly properties of the casing it was set in may have allowed it to slide downhole.</v>
          </cell>
          <cell r="BF86" t="str">
            <v>R Prasad / C Carter</v>
          </cell>
          <cell r="BG86">
            <v>35852</v>
          </cell>
          <cell r="BH86" t="str">
            <v xml:space="preserve">(1) On location, completed job as planned.  (2) At district, reported BPR to BOT sales rep for info purposes &amp; (3) Requested other two districts (LC &amp; SV) to verify run performance of CMCs of same batch w/o #'s 156130, 156132, 156133 via email to </v>
          </cell>
          <cell r="BI86" t="str">
            <v>M Bock &amp; M Trahan as a few show to be on-hand but unavailable such that they are on jobs ready to be run or already run but not yest ship-confirmed.  Report any results w/ PA in PA section prior to BPR closeout.</v>
          </cell>
          <cell r="BM86" t="str">
            <v>R Prasad</v>
          </cell>
          <cell r="BN86">
            <v>35851</v>
          </cell>
          <cell r="BO86" t="str">
            <v>With no other known problems with same batch CMC's, the incident is attributed to well conditions</v>
          </cell>
          <cell r="BT86" t="str">
            <v>R. Westfahl</v>
          </cell>
          <cell r="BU86">
            <v>35891</v>
          </cell>
          <cell r="BV86" t="str">
            <v>M Bock, M Trahan, R Prasad</v>
          </cell>
          <cell r="BW86" t="str">
            <v>cc; T Miller</v>
          </cell>
          <cell r="BX86" t="str">
            <v>cc: K Hedrick</v>
          </cell>
          <cell r="BY86" t="str">
            <v>cc: P Stone, G Orr</v>
          </cell>
          <cell r="BZ86" t="str">
            <v>Ron Westfahl</v>
          </cell>
          <cell r="CA86">
            <v>35891</v>
          </cell>
        </row>
        <row r="87">
          <cell r="B87" t="str">
            <v>EMMOTT RD PLANT</v>
          </cell>
          <cell r="D87">
            <v>8</v>
          </cell>
          <cell r="E87" t="str">
            <v>Liner Hangers Accessories / Running tools, etc.</v>
          </cell>
          <cell r="F87" t="str">
            <v>1) 7 5/8 x 9 5/8 GC Std zxp for is not full ID for 7 5/8 29.7#, &amp; not caught at sales desk incompatibility with RS packoff. 2) Eqpt was ordered per quote reqts w/o checking incompatibility btw the GC Std pkr &amp; 6.875 OD RS packoff. 3) min. 15 hrs downtime.</v>
          </cell>
          <cell r="G87" t="str">
            <v>LB335058</v>
          </cell>
          <cell r="I87" t="str">
            <v>R Prasad / H Melville</v>
          </cell>
          <cell r="J87" t="str">
            <v>Broussard</v>
          </cell>
          <cell r="L87">
            <v>29629</v>
          </cell>
          <cell r="M87">
            <v>296290135</v>
          </cell>
          <cell r="O87" t="str">
            <v>ZXP LINER PACKER WITH HOLD DOWN SLIPS &amp; RH PROFILE 7.625 IN. VAM BOX DOWN X 9.625 IN. 53.5 LB/FT, W/  10 FT. PBR, 8.250 EXT. OD, 7.625 EXT. ID, 8.319    TOOL OD X 6.780 TOOL ID, (6.750 DRIFT) 50,000 LBS; GCS</v>
          </cell>
          <cell r="R87" t="str">
            <v>Mobil</v>
          </cell>
          <cell r="T87" t="str">
            <v>F-23</v>
          </cell>
          <cell r="AA87">
            <v>7.625</v>
          </cell>
          <cell r="AK87" t="str">
            <v xml:space="preserve">1) Gulf coast std chart (faxed here) of std zxp's shows that the std zxp for 7 5/8 x 9 5/8 is for 29.7# but does not state that it has full opening for this weight.  2) Sales quote shows reqt for 6 7/8 OD RS packoff with this GCS zxp, but wont be able to </v>
          </cell>
          <cell r="AL87" t="str">
            <v>pull the RS packoff back out once ready to pooh.  3) District coordinated &amp; assembled this job per quote requirements, not checking for the incompatibility of the eqpt assigned on the quote.  4) District offered cust engr to run a 7 5/8 29.7# x 9 5/8 53.5</v>
          </cell>
          <cell r="AM87" t="str">
            <v xml:space="preserve"># zxp we have here but it has 8 RL, or to bore out this GCS zxp; cust agreed to runthe 8RL zxp due to time constraints;  when dist started stabbing it, we found ID of zxp = packoff OD; so district sent GCS zxp to machine shop for boring; this has </v>
          </cell>
          <cell r="AN87" t="str">
            <v xml:space="preserve">allowed 12 hrs rig downtime to bore this 125 ksi zxp ID, also allowing nonrotational dog slots to open OD to ID due to boring, so that dogs would need to be welded or bakerloked in place to prevent fall-out of them; in order to do this, we need Emmott Rd </v>
          </cell>
          <cell r="AO87" t="str">
            <v xml:space="preserve">approval to weld or bakerlok them to run them.  Due to time constraints on this job, we have tried to manually drift the 8RL zxp with the rspackoff to verify whether it will drift; we have found that it will drift so we are currently reverting to the 8RL </v>
          </cell>
          <cell r="AP87" t="str">
            <v xml:space="preserve">zxp in order to deliver asap.  5) Quote was recd via email on 2/23/98, eqpt ordered on 2/26/98; zxp was already on hand; had eqpt gotten here earlier, we may have started assembling it sooner, picking up on these errors earlier, possibly reducing the rig </v>
          </cell>
          <cell r="AQ87" t="str">
            <v>downtime.</v>
          </cell>
          <cell r="AU87" t="str">
            <v>$4800 office + whse, mach shop charges + rig downtime</v>
          </cell>
          <cell r="AX87">
            <v>73</v>
          </cell>
          <cell r="AY87" t="str">
            <v>EMMOTT / ENGINEERING DESIGN, DOC., ETC.</v>
          </cell>
          <cell r="AZ87" t="str">
            <v xml:space="preserve">1) GCS Standard zxp chart does not state that the 7 5/8 x 9 5/8 zxp must be bored for 29.7# even though it does state the zxp's ID and the liner wt range it may be run for; clarification needed; possibly request tech unit.  2) Sales quote offers this zxp </v>
          </cell>
          <cell r="BA87" t="str">
            <v>with the 6 7/8 OD RS packoff, incompatibility of eqpt on quote, 3) District coordinated and assembled eqpt per quote reqts without checking the quote for accuracy / compatibility of items shown on quote.  4) Upon approval to run 8RL zxp or bore ID of this</v>
          </cell>
          <cell r="BB87" t="str">
            <v>GCS zxp, the nonrotational dog slots opened OD to ID, now necessitating engr approval to bakelok or weld dogs in place, but time to do so is limited so we're stabbing 8RL zxp.  5) Quote was not converted into an order till 3rd day after its receipt, due</v>
          </cell>
          <cell r="BC87" t="str">
            <v>to inventory resulting in two coordinators, GH &amp; DRW, coordinating jobs for the two weeks of inventory.</v>
          </cell>
          <cell r="BF87" t="str">
            <v>R Prasad / H Melville / K Freeman</v>
          </cell>
          <cell r="BG87">
            <v>35856</v>
          </cell>
          <cell r="BH87" t="str">
            <v>1) Per J Fraser, we are to get ith M Bock to advise on clarifications to these zxp charts on GCS.  M Bock - please advise or email all notes to our 4 coordinators.  2) Sales rep was notified yesterday re incompatibility of eqpt.  3) Dist whse personnel</v>
          </cell>
          <cell r="BI87" t="str">
            <v>alerted coordinator of incompatibility of zxp ID with liner ID to expedite remedial action.  4) Dist coordinator decided this am that due to key slots opening ID to OD on zxp, we will run the 8RL 29.7# zxp instead, okayed per cust yesterday.  5) Coordi-</v>
          </cell>
          <cell r="BJ87" t="str">
            <v>nators discussed this morning our lack of coordinator resources during inventory and resulting 3-day lag to order this eqpt..</v>
          </cell>
          <cell r="BM87" t="str">
            <v>R Prasad / H Melville</v>
          </cell>
          <cell r="BN87">
            <v>35856</v>
          </cell>
          <cell r="BO87" t="str">
            <v>1) Request from Emmott engineering clarfication on running this zxp, how we may better prepare for lightweight liner sizes in this size plus any other size that may require the same modification.  Request possibly a</v>
          </cell>
          <cell r="BQ87" t="str">
            <v>compatibility of eqpt setup for these jobs.  3) District coordinators to review Ids of packers and hangers + any collars, etc. that the rs packoff will be going thru for ANY RS packoff job.  Although this job did not ship nonconforming, we still lost time</v>
          </cell>
          <cell r="BR87" t="str">
            <v xml:space="preserve">since we did not verify compatibility at sales nor district prior to ordering eqpt or submitting to whse for assy.  4) District coordinators to verify with engineering @ Emmott or region engineer here whether to bore zxp ID to obatin remial actions </v>
          </cell>
          <cell r="BS87" t="str">
            <v>necessary (welding keys back in, etc.)  5) Coordinators to take action (order eqpt or return quote to sales rep for revision where needed) within two days of receipt of quote from sales rep.</v>
          </cell>
          <cell r="BT87" t="str">
            <v>R Prasad / H Melville</v>
          </cell>
          <cell r="BU87">
            <v>35856</v>
          </cell>
          <cell r="BV87" t="str">
            <v>R Prasad / H Melville / J Fraser, M Bock, K Freeman</v>
          </cell>
          <cell r="BW87" t="str">
            <v>cc: T Miller</v>
          </cell>
          <cell r="BX87" t="str">
            <v>cc: K Freeman</v>
          </cell>
          <cell r="BY87" t="str">
            <v>cc: P Stone, G Orr</v>
          </cell>
          <cell r="BZ87" t="str">
            <v>awaiting costs &amp; PA implementation to close BPR</v>
          </cell>
        </row>
        <row r="88">
          <cell r="B88" t="str">
            <v>SALES / ORDER ENTRY</v>
          </cell>
          <cell r="D88">
            <v>9</v>
          </cell>
          <cell r="E88" t="str">
            <v>Liner Hangers</v>
          </cell>
          <cell r="F88" t="str">
            <v>Sales Quote prices inconsistent with correct prices; co rep is questioning</v>
          </cell>
          <cell r="G88" t="str">
            <v>LB</v>
          </cell>
          <cell r="I88" t="str">
            <v>K Broussard / R Prasad / D Wade</v>
          </cell>
          <cell r="J88" t="str">
            <v>Broussard</v>
          </cell>
          <cell r="L88" t="str">
            <v>29625 &amp; 29992</v>
          </cell>
          <cell r="M88" t="str">
            <v>296250004 &amp; 299921091</v>
          </cell>
          <cell r="O88" t="str">
            <v>11 3/7 x 13 3/8 72# zxp &amp; 10' long spacer nipple</v>
          </cell>
          <cell r="Q88" t="str">
            <v>RO 155188 for space nipple</v>
          </cell>
          <cell r="R88" t="str">
            <v>Texaco</v>
          </cell>
          <cell r="T88">
            <v>2</v>
          </cell>
          <cell r="AA88">
            <v>11.75</v>
          </cell>
          <cell r="AD88">
            <v>3750.18</v>
          </cell>
          <cell r="AF88" t="str">
            <v>obm</v>
          </cell>
          <cell r="AK88" t="str">
            <v xml:space="preserve">Job completed very well per TST and co rep evaluation of TST.  1) zxp packer listed on quote is for 110 ksi MYS but also states burst 6481 psi &amp; collapse 6324 psi.  Thus, in order to meet quote requirements of B &amp; C ratings, </v>
          </cell>
          <cell r="AL88" t="str">
            <v>the Q125 zxp was setup by district coordinator as run &amp; sale on SST.  2) Also, per AS400, the price for the space nipple is $5528; $3435 listed on quote.  Co rep is requesting SST price revision to reflect prices listed on quote versus correct prices.</v>
          </cell>
          <cell r="AU88">
            <v>11248</v>
          </cell>
          <cell r="AV88">
            <v>10648</v>
          </cell>
          <cell r="AX88">
            <v>11</v>
          </cell>
          <cell r="AY88" t="str">
            <v>SALES  / PLANNING / SETTING UP JOB</v>
          </cell>
          <cell r="AZ88" t="str">
            <v xml:space="preserve">Quote prices versus prices per required product.  BOT sales rep "quoted the wrong stuff at the wrong prices" per B Moran email dated 3/30/98.  As district is to followup with sales rep re price conflicts, D Wade did converse with K Freeman on this issue </v>
          </cell>
          <cell r="BA88" t="str">
            <v>prior to job loadout, as witnessed by D Wade &amp; K Broussard.</v>
          </cell>
          <cell r="BF88" t="str">
            <v>R Prasad / D Wade / K Broussard / B Moran / K Freeman</v>
          </cell>
          <cell r="BG88">
            <v>35858</v>
          </cell>
          <cell r="BH88" t="str">
            <v>1) Submit BPR to BOT sales to request from customer (D Holloway) any waiver of prices or credit needed back to LB for expediting of it.  2) Request preventive action as well.</v>
          </cell>
          <cell r="BM88" t="str">
            <v>R Prasad</v>
          </cell>
          <cell r="BN88">
            <v>35858</v>
          </cell>
          <cell r="BO88" t="str">
            <v xml:space="preserve">1) Sales pricing conflicts to be addressed by sales &amp; sales mgmt, 2) District coordinators WILL document their conversations regarding price conflicts with the sales rep.  I.e., in this case, D Wade &amp; K Broussard stated that D Wade spoke to K Freeman  </v>
          </cell>
          <cell r="BQ88" t="str">
            <v>COORDINATORS WILL EMAIL (OR FAX) THE SALES REP OF ANY AND ALL QUOTE DISCREPANCIES INSTEAD OF VERBAL CLARIFICATION, IN ORDER TO MAINTAIN ACCOUNTABILITY AT THE PROPER SIGNOFF.</v>
          </cell>
          <cell r="BT88" t="str">
            <v>R Prasad</v>
          </cell>
          <cell r="BU88">
            <v>35884</v>
          </cell>
          <cell r="BV88" t="str">
            <v>K Freeman, all liner coord's &amp; K Broussard for PA implementation</v>
          </cell>
          <cell r="BW88" t="str">
            <v>N/A</v>
          </cell>
          <cell r="BX88" t="str">
            <v>cc: J Lee</v>
          </cell>
          <cell r="BY88" t="str">
            <v>cc: P Stone, G Orr</v>
          </cell>
          <cell r="BZ88" t="str">
            <v>R Prasad</v>
          </cell>
          <cell r="CA88">
            <v>35884</v>
          </cell>
        </row>
        <row r="89">
          <cell r="B89" t="str">
            <v>QA / OPERATING SYSTEMS</v>
          </cell>
          <cell r="D89">
            <v>8</v>
          </cell>
          <cell r="E89" t="str">
            <v>Liner Hangers Accessories / Running tools, etc.</v>
          </cell>
          <cell r="F89" t="str">
            <v>1) flag sub stop broken &amp; shipped as-is, preventing plug pass during cmt job, 2) TD swivel 1502 union blew off during hanger setting &amp; s/o, 3) whse dwg wrong as generated by whse &amp; approved by coordinator</v>
          </cell>
          <cell r="G89" t="str">
            <v>LB</v>
          </cell>
          <cell r="I89" t="str">
            <v>Don Wade / R Prasad</v>
          </cell>
          <cell r="J89" t="str">
            <v>Broussard</v>
          </cell>
          <cell r="L89" t="str">
            <v>27821 &amp; 2782</v>
          </cell>
          <cell r="M89" t="str">
            <v>278210001 - flag sub &amp;   278250011 - TD swivel</v>
          </cell>
          <cell r="O89" t="str">
            <v xml:space="preserve"> 4-/12 TD SWIVEL  &amp; 4-1/2 FLAG SUB</v>
          </cell>
          <cell r="R89" t="str">
            <v>Chevron USA</v>
          </cell>
          <cell r="T89" t="str">
            <v>#1 WB 2</v>
          </cell>
          <cell r="AA89">
            <v>7</v>
          </cell>
          <cell r="AI89" t="str">
            <v>NO</v>
          </cell>
          <cell r="AK89" t="str">
            <v>1) INDICATOR ARM was BROKEN ON FLAG SUB before it was shipped (possibly from another job) &amp; was sent back out on this job 2) TST cocked flag into 'run-in' position prior to makingup surface eqpt, he found that the stop had been broken off &amp; subsequently</v>
          </cell>
          <cell r="AL89" t="str">
            <v>tried to get the flag in position as if the stop WAS there; he found the flag was sticking in the process; he continued the job as planned, 3) Upon puming the cement &amp; dropping the plug, the flag sub never flagged; yet since we had cement in way, we could</v>
          </cell>
          <cell r="AM89" t="str">
            <v xml:space="preserve">not shut down to verify plug dropped or help it drop thru the sub; the plug never passed thru; subsequently never saw plugs bump.  Upon breaking down surface eqpt at rig, found the plug was still in the flag sub (even after pumping the cement </v>
          </cell>
          <cell r="AN89" t="str">
            <v xml:space="preserve">the plugs stayed intact.)  4) During holding 1600 psi on hanger at setting it &amp; slacking off simultaneously, the 2" line pipe thread conn on the 3:2 swage nipple on the TD swivel blew off so had to repair weld the same to complete the job. 5) The </v>
          </cell>
          <cell r="AO89" t="str">
            <v>warehouse dwg generated at the shop &amp; signed by both lead warehousemen &amp; the coordinator RP showed the order of the packoff and the setting dog sub was reversed.  (Note: co rep did not want to test the packer anyways, but if he did, we would not have been</v>
          </cell>
          <cell r="AP89" t="str">
            <v>able to test if we were going by what was on the drawing). 5) 4/13/98 update: as of this last weekend, we have not stock converted the qty 5 - 3" ported TD swivels to 2" ports due to redress / rental tools inefficiency ("we have not gotten around to it").</v>
          </cell>
          <cell r="AQ89" t="str">
            <v xml:space="preserve">Thus, this last weekend, per our coordinators on-call we were out of the 2" swivels (all on location) &amp; needed a TD swivel, but "since we did not have any packing for the redress conversion to 2" swivels, we went ahead and sent out the nonconforming 3" </v>
          </cell>
          <cell r="AR89" t="str">
            <v>swivels".  This seems to be an excuse since this BPR clearly states that the 3" TD swivels were not to be run until converted to 2" TD swivels; no authorization for waiver of this BPR ruling was received by dist mgmt nor from region engineering &amp; the 3"</v>
          </cell>
          <cell r="AS89" t="str">
            <v>TD swivels were loaded out anyways.  (When asked why no packing was shipped here from Belle Chasse nor Emmott Rd to convert the swivels to get them here before the next one loads out, reply 'we did not check into that'.  Thus, another one is being shipped</v>
          </cell>
          <cell r="AX89">
            <v>63</v>
          </cell>
          <cell r="AY89" t="str">
            <v>LACK OF PROCEDURE IN PLACE, LACK OF TRAINING TO PROCEDURE, ETC.</v>
          </cell>
          <cell r="AZ89" t="str">
            <v>1) Flag sub - lack of maintenance in shop prevented proper positioning of flag at rig, allowing for flag to be positioned too far up, preventing pass-thru of plug, preventing plug bump &amp; porper indication of displacement completion.</v>
          </cell>
          <cell r="BA89" t="str">
            <v xml:space="preserve">2) (Note: This TD swivel conn break has already occured for an Amoco Judge Digby job where during cmt displacement, the 3:2 swage connection (2" line pipe) had sheared; corrective action included ensuring TST has cmt lines chained off during cmt job to </v>
          </cell>
          <cell r="BB89" t="str">
            <v>remove load seen at this conn)  Although, in this Chevron case, the connection blew before commencement of cmt job, I.e., during hgr setting.  The 3:2 swage from was outside purchased  from Angel Rentals &amp; matl certs faxed upon BPR 0135 disposition showed</v>
          </cell>
          <cell r="BC89" t="str">
            <v>that the swage (pin x pin nipple) was mfg'ed using 49 ksi MYS matl, while rest of BOT surface eqpt is min 110 ksi MYS matl.  Addition of this 2" line pipe thd via addition of outside purchased swage contributed to a weak link in our surface eqpt for liner</v>
          </cell>
          <cell r="BD89" t="str">
            <v xml:space="preserve">jobs using this swivel.   3) Running tool was assembled correctly, but dwg was not laid not properly by whse crew nor reviewed properly by coordinator.  5) Understanding of BPR rulings is not in place by all parties responsible for expediting the </v>
          </cell>
          <cell r="BE89" t="str">
            <v>preventive action - attention G Orr for prevention of this.</v>
          </cell>
          <cell r="BF89" t="str">
            <v>R Prasad</v>
          </cell>
          <cell r="BG89" t="str">
            <v>3/12/98; 4/13/98</v>
          </cell>
          <cell r="BH89" t="str">
            <v>1) On location - completed cmt job despite plug not passing thru flag sub.   Per Roy Collins, all flag subs here will be verified for stops welded on them by Friday 3/13/98.</v>
          </cell>
          <cell r="BI89" t="str">
            <v xml:space="preserve">2) On location - repair welded the 2" conn of the TD swivel; at office, submitted incident to Z Crouch for review of fesibility of modification of our TD swivels w/ 3" outlets to </v>
          </cell>
          <cell r="BJ89" t="str">
            <v xml:space="preserve">those w/ 2" outlets by repair - welding, but Emmott Rd will not support this procedure.  Thus, only option is to changeout the whole TD swivel (qty 5 at LB) to those w/ 2" conn's ($4221.87 cost per swivel x 5) or to convert the swivels to those w/ 2" </v>
          </cell>
          <cell r="BK89" t="str">
            <v>outlets by replacement of [qty 1- seal hsg 078396901 ($1037.91) + qty 1 - 2" nut WVFST1564 (cost $26.75) + qty 14 - screws WWG51H100] = $1064.66 per swivel x 5 @ LB.  3) zxp was not going to be tested anyway, althought we tookrisk was there.</v>
          </cell>
          <cell r="BL89" t="str">
            <v>Drawings will be conducted w/ care &amp; signed as properly reviewed versus human errors.  5) Packing for the 5 TD swivels + 2 extra sets being ordered this morning from Emmott; DR 970241-LA 4/13/98 RP.</v>
          </cell>
          <cell r="BM89" t="str">
            <v>R Prasad</v>
          </cell>
          <cell r="BN89" t="str">
            <v>3/12/98, 4/13/98</v>
          </cell>
          <cell r="BO89" t="str">
            <v>1) see corrective action.  2) Upon confirmation of cost by dist mgr, instead of repair welding since Emmott does not support it, we will order conversion parts (seal housing &amp; 2" nut &amp; screws for each of 5 TD swivels here) = $5323.30 cost to convert all 5</v>
          </cell>
          <cell r="BQ89" t="str">
            <v>that packoffs will be assembled and drawn below any setting dog sub except in 7 3/4" ID extension size.  Proper drawings and review of it is mandatory.  4) Upon completion of above actions, copy Victoria &amp; Belle Chase districts for consideration of same</v>
          </cell>
          <cell r="BR89" t="str">
            <v xml:space="preserve">prevention.  (I.e., Victoria had similar TD swivel incident but repair welded the connections)  5) Request from g Orr some training implementation for our district personnel to understand what BPR preventive actions mean so that when we say the tools are </v>
          </cell>
          <cell r="BS89" t="str">
            <v>off limits until fixed, we mean it.  They were not corrected yet &amp; two are out / being sent out. RP 4/13/98</v>
          </cell>
          <cell r="BT89" t="str">
            <v>R Prasad</v>
          </cell>
          <cell r="BU89" t="str">
            <v>3/12/98, 4/13/98</v>
          </cell>
          <cell r="BV89" t="str">
            <v>R Prasad / whsemen &amp; coords / L Francis</v>
          </cell>
          <cell r="BW89" t="str">
            <v>cc: Z Crouch</v>
          </cell>
          <cell r="BX89" t="str">
            <v>cc: L Scheier</v>
          </cell>
          <cell r="BY89" t="str">
            <v>cc: G Orr, P Stone</v>
          </cell>
          <cell r="BZ89" t="str">
            <v>awaiting completion of PA &amp; final costs incurred</v>
          </cell>
          <cell r="CA89">
            <v>36098</v>
          </cell>
        </row>
        <row r="90">
          <cell r="B90">
            <v>0</v>
          </cell>
          <cell r="D90">
            <v>8</v>
          </cell>
          <cell r="E90" t="str">
            <v>Liner Hangers Accessories / Running tools, etc.</v>
          </cell>
          <cell r="F90" t="str">
            <v>Liner Wiper Plug did not shear or bump. Pump Down Plug was found lodged in the LC Head after reversing out.</v>
          </cell>
          <cell r="G90" t="str">
            <v>LB 336345</v>
          </cell>
          <cell r="I90" t="str">
            <v>Robert Istre</v>
          </cell>
          <cell r="J90" t="str">
            <v>Broussard</v>
          </cell>
          <cell r="L90" t="str">
            <v>270-20</v>
          </cell>
          <cell r="M90" t="str">
            <v>270-20-0056</v>
          </cell>
          <cell r="O90" t="str">
            <v>5.13" OD Pump-down Plug</v>
          </cell>
          <cell r="R90" t="str">
            <v>Phillips</v>
          </cell>
          <cell r="T90">
            <v>1</v>
          </cell>
          <cell r="AA90">
            <v>5.5</v>
          </cell>
          <cell r="AD90">
            <v>14340</v>
          </cell>
          <cell r="AF90" t="str">
            <v>WBM</v>
          </cell>
          <cell r="AK90" t="str">
            <v xml:space="preserve">RIH with 5-1/2" liner, CMC hanger, ZXP Packer, and 2RH Running Tool with Type 1 Liner Wiper Plug. After working and washing down the last 5' to 15052', an LCM pill was circulated to bottom. The hanger was set and released from and cement job started. </v>
          </cell>
          <cell r="AL90" t="str">
            <v>While displacing cement, did not see the Liner Wiper Plug shear or bump. Pump was stopped at the calculated displacement of 251 bbl. The ZXP was then set and workstring reversed out. After reversing for about 20 min, the pipe plugged off bringing the</v>
          </cell>
          <cell r="AM90" t="str">
            <v xml:space="preserve">press up to 1400 psi. Layed down LC head and 2 jts of pipe. Were then able to reverse at 400 psi. Upon inspection of LC head, it was noticed that the Pump Down Plug was crumpled up and lodged in the top of the head. </v>
          </cell>
          <cell r="AN90" t="str">
            <v>WO# of Pump Down Plug: 441899. Another number found on one of the rubber fins is: 07-88821-00.</v>
          </cell>
          <cell r="AX90">
            <v>73</v>
          </cell>
          <cell r="AY90">
            <v>0</v>
          </cell>
          <cell r="AZ90" t="str">
            <v xml:space="preserve">Upon arrival at the shop, the plug was observed where it was lodged in the top of the LC Head. It appeared to be crumpled up such that fluid could easily flow around it. After recovering the plug from the head, it was found that the plug </v>
          </cell>
          <cell r="BA90" t="str">
            <v>was still in one piece; although, the tail fin was deformed and appeared to have been folded under the rest of the plug. The nose of the plug appeared to be worn or chipped as though it had made contact with something hard. This condition coupled with the</v>
          </cell>
          <cell r="BB90" t="str">
            <v>fact that the flag sub tripped, leads me to believe that the plug was dropped from the head and encountered problems downhole which prevented it from landing inside the Type I Liner Wiper Plug. Then, while reversing, the plug was brought back to surface</v>
          </cell>
          <cell r="BC90" t="str">
            <v>where it plugged off in the LC Head.</v>
          </cell>
          <cell r="BF90" t="str">
            <v>Ron Westfahl</v>
          </cell>
          <cell r="BG90">
            <v>35872</v>
          </cell>
          <cell r="BH90" t="str">
            <v>Liner will probably need to be cleaned out due to lack off wiper plug while cementing.</v>
          </cell>
          <cell r="BM90" t="str">
            <v>Ron Westfahl</v>
          </cell>
          <cell r="BN90">
            <v>35864</v>
          </cell>
          <cell r="BO90" t="str">
            <v>Submit BPR to Emmott for follow-up on possible cause and preventive action.</v>
          </cell>
          <cell r="BT90" t="str">
            <v>Ron Westfahl</v>
          </cell>
          <cell r="BU90">
            <v>35872</v>
          </cell>
          <cell r="BV90" t="str">
            <v>Stacie Paulk</v>
          </cell>
          <cell r="BW90" t="str">
            <v>Z. Crouch</v>
          </cell>
          <cell r="BX90" t="str">
            <v>Byron Cowart, A. Johnson</v>
          </cell>
          <cell r="BY90" t="str">
            <v>George Orr</v>
          </cell>
          <cell r="BZ90" t="str">
            <v>R Westfahl</v>
          </cell>
          <cell r="CA90">
            <v>35872</v>
          </cell>
        </row>
        <row r="91">
          <cell r="B91" t="str">
            <v>CUSTOMER</v>
          </cell>
          <cell r="D91">
            <v>8</v>
          </cell>
          <cell r="E91" t="str">
            <v>Liner Hangers Accessories / Running tools, etc.</v>
          </cell>
          <cell r="F91" t="str">
            <v>Liner stuck after 636' in open hole. ZXP was damaged while pulling free.</v>
          </cell>
          <cell r="G91" t="str">
            <v>LB 335390</v>
          </cell>
          <cell r="I91" t="str">
            <v>Sam Ireland</v>
          </cell>
          <cell r="J91" t="str">
            <v>Broussard</v>
          </cell>
          <cell r="L91" t="str">
            <v>296-29</v>
          </cell>
          <cell r="M91" t="str">
            <v>296-29-0115</v>
          </cell>
          <cell r="O91" t="str">
            <v>5"18# x 7" 29-32# ZXP with hold down slips</v>
          </cell>
          <cell r="R91" t="str">
            <v>Newfield Exploration</v>
          </cell>
          <cell r="T91" t="str">
            <v>B-5 ST2</v>
          </cell>
          <cell r="AA91">
            <v>5</v>
          </cell>
          <cell r="AK91" t="str">
            <v>RIH with 5" liner, HMC Hanger, ZXP Packer, and 2RH Running Tool. At 636' into open hole, the liner became stuck. The BOT rep on location informed the company rep that max pull at 100% was 326,000#. Decision was made by Newfield to pull 400k and the</v>
          </cell>
          <cell r="AL91" t="str">
            <v>liner was parted 1 joint below the hanger. After POOH, it was noticed that the ZXP element was damaged and the hold down slips were missing.</v>
          </cell>
          <cell r="AU91">
            <v>2400</v>
          </cell>
          <cell r="AV91">
            <v>0</v>
          </cell>
          <cell r="AX91">
            <v>62</v>
          </cell>
          <cell r="AY91" t="str">
            <v>CUSTOMER / WELL CONDITIONS / AWARENESS</v>
          </cell>
          <cell r="AZ91" t="str">
            <v>The ZXP could have possibly been damaged when the liner parted. Inspection of the ZXP also revealed a scratch mark on the side of the sleeve which led directly into the damaged portion of the element indicating some type of debris on the backside.</v>
          </cell>
          <cell r="BA91" t="str">
            <v>R Westfahl / D Wade 3/20/98.  2) Per Z Crouch office memo 7/7/98, ''if we assume the liner hanger assy got stuck somewhere, we can only assume that either debris caused the jam, or an inconsistency on the casing caused it.  The amount of overpull used, is</v>
          </cell>
          <cell r="BB91" t="str">
            <v>more than sufficient to cause overtravel on the holddown slips for this size hanger, but as to when it became lodged in the casing, or how is unable to be determined."</v>
          </cell>
          <cell r="BF91" t="str">
            <v>Ron Westfahl, Don Wade</v>
          </cell>
          <cell r="BG91">
            <v>35874</v>
          </cell>
          <cell r="BH91" t="str">
            <v>Tim Hanberry &amp; L Boyd have met with customer to discuss probable causes related to pulling liner in two, resulting in equipment damage &amp; subsequent fishing trips.  Per T Hanberry, Cade to ship the assy to Emmott Rd attn T Neely for further investigation.</v>
          </cell>
          <cell r="BI91" t="str">
            <v>Customer / corrective action conducted on location.</v>
          </cell>
          <cell r="BM91" t="str">
            <v>R Westfahl</v>
          </cell>
          <cell r="BN91">
            <v>35874</v>
          </cell>
          <cell r="BO91" t="str">
            <v>(customer)</v>
          </cell>
          <cell r="BT91" t="str">
            <v>Z Crouch</v>
          </cell>
          <cell r="BU91">
            <v>35983</v>
          </cell>
          <cell r="BV91" t="str">
            <v>Stacie Paulk</v>
          </cell>
          <cell r="BW91" t="str">
            <v>Zac Crouch</v>
          </cell>
          <cell r="BX91" t="str">
            <v>Pat Miser</v>
          </cell>
          <cell r="BY91" t="str">
            <v>George Orr</v>
          </cell>
          <cell r="BZ91" t="str">
            <v>R Prasad</v>
          </cell>
          <cell r="CA91">
            <v>35989</v>
          </cell>
        </row>
        <row r="92">
          <cell r="B92" t="str">
            <v>EMMOTT RD PLANT</v>
          </cell>
          <cell r="D92">
            <v>8</v>
          </cell>
          <cell r="E92" t="str">
            <v>Liner Hangers Accessories / Running tools, etc.</v>
          </cell>
          <cell r="F92" t="str">
            <v>Wrong bottom connector received assembled on HR running tool</v>
          </cell>
          <cell r="G92" t="str">
            <v>N/A</v>
          </cell>
          <cell r="I92" t="str">
            <v>R Prasad, H Melville</v>
          </cell>
          <cell r="J92" t="str">
            <v>Broussard</v>
          </cell>
          <cell r="L92">
            <v>26666</v>
          </cell>
          <cell r="M92" t="str">
            <v>266-66-0009</v>
          </cell>
          <cell r="O92" t="str">
            <v xml:space="preserve">HR/HYDRAULIC RELEASE/LINER SETTING TOOL F/7.625 IN
 33.70 LB/FT AND HEAVIER HR LINER SETTING SLEEVE  
W/6.760 IN. ID X 7.5 IN. ID. EXTENSION/4.500 IF TJ
 BOX UP X 2.875 EU 8RD BOX DOWN, 7.395 IN OD X    </v>
          </cell>
          <cell r="Q92" t="str">
            <v>TM 165576 LC to LB; RO 155560 from Emmott to LC</v>
          </cell>
          <cell r="R92" t="str">
            <v>N/A</v>
          </cell>
          <cell r="T92" t="str">
            <v>N/A</v>
          </cell>
          <cell r="AA92" t="str">
            <v>N/A</v>
          </cell>
          <cell r="AD92" t="str">
            <v>N/A</v>
          </cell>
          <cell r="AF92" t="str">
            <v>N/A</v>
          </cell>
          <cell r="AI92" t="str">
            <v>N/A</v>
          </cell>
          <cell r="AK92" t="str">
            <v xml:space="preserve">When receiving this HR running tool from LC district, we checked it in &amp; found that the bottom connector was the wrong one (078380300) for the tool.  Upon questioning Belle Chasse (M Bock) on this tool's redress, he'd mentioned that it was a new tool </v>
          </cell>
          <cell r="AL92" t="str">
            <v>from Emmott Rd &amp; that his district did not redress the tool; thus, we are requesting feedback from Emmott Rd.</v>
          </cell>
          <cell r="AU92">
            <v>699.16000000000008</v>
          </cell>
          <cell r="AV92">
            <v>0</v>
          </cell>
          <cell r="AX92">
            <v>75</v>
          </cell>
          <cell r="AY92" t="str">
            <v>EMMOTT / MFG, ASSY, &amp;/OR TESTING</v>
          </cell>
          <cell r="AZ92" t="str">
            <v>Tool was shipped here from Emmott Rd to Belle Chasse to here.  Requesting root cause from Emmott Rd.</v>
          </cell>
          <cell r="BH92" t="str">
            <v>1) Replaced the wrong bottom conn with the correct one 078479800.  2) Stock convert one out: 078479800 to one in: 078380300.  2) Submit BPR to Emmott Rd for root cause &amp; preventive action.</v>
          </cell>
          <cell r="BM92" t="str">
            <v>R Prasad</v>
          </cell>
          <cell r="BN92">
            <v>35884</v>
          </cell>
          <cell r="BO92" t="str">
            <v>Per A Bolyard email 4/4/98, "You understand it is difficult to pinpoint the root cause, try impossible. If all the bill of materials are correct, the parts in stock are correctly marked and not mixed. The pick tickets call for the correct comm #.</v>
          </cell>
          <cell r="BQ92" t="str">
            <v xml:space="preserve">They build the tools per the bill of materials and the assembly procedures. That is done on ever tool that leaves here.
The extra bottom connection can be TM to Tate Neely. The request for credit can be sent to me. I will have the adjustment made." </v>
          </cell>
          <cell r="BR92" t="str">
            <v>Forwarded to R Westfahl &amp; J Widdel to followup 4/13/98.</v>
          </cell>
          <cell r="BT92" t="str">
            <v>A Bolyard</v>
          </cell>
          <cell r="BU92">
            <v>35889</v>
          </cell>
          <cell r="BV92" t="str">
            <v>S Paulk</v>
          </cell>
          <cell r="BW92" t="str">
            <v>cc: Z Crouch</v>
          </cell>
          <cell r="BX92" t="str">
            <v>n/a</v>
          </cell>
          <cell r="BY92" t="str">
            <v>cc: G Orr, P Stone</v>
          </cell>
          <cell r="BZ92" t="str">
            <v>awaitng cause, pa from Emmott</v>
          </cell>
          <cell r="CA92">
            <v>35898</v>
          </cell>
        </row>
        <row r="93">
          <cell r="B93" t="str">
            <v>SALES / ORDER ENTRY</v>
          </cell>
          <cell r="D93">
            <v>9</v>
          </cell>
          <cell r="E93" t="str">
            <v>Liner Hangers</v>
          </cell>
          <cell r="F93" t="str">
            <v>Sales quote missing additional day prices for rental eqpt &amp; pup joint not quoted so sales requesting credit to customer</v>
          </cell>
          <cell r="G93">
            <v>330410</v>
          </cell>
          <cell r="I93" t="str">
            <v>R Prasad</v>
          </cell>
          <cell r="J93" t="str">
            <v>Broussard</v>
          </cell>
          <cell r="L93" t="str">
            <v>26542, etc.</v>
          </cell>
          <cell r="M93" t="str">
            <v>265420003, 299930069, 265200006</v>
          </cell>
          <cell r="O93" t="str">
            <v>Rotating packer setting dog sub - add'l days, 4 1/2 IF box x 7 5/8 8RL pin safety bushing - add'l days, lift nipple 4 1/2 IF 14' long - 1st day &amp; add'l days</v>
          </cell>
          <cell r="R93" t="str">
            <v>Equitable Resources</v>
          </cell>
          <cell r="T93" t="str">
            <v>#3</v>
          </cell>
          <cell r="AA93">
            <v>7.625</v>
          </cell>
          <cell r="AK93" t="str">
            <v>Above products listed were not quoted as additional days; neither was lift nipple quoted as 1st or add'l days; thus, cust is requesting, via sales rep, a credit for those items not quoted.</v>
          </cell>
          <cell r="AU93">
            <v>1099.5</v>
          </cell>
          <cell r="AV93">
            <v>499.5</v>
          </cell>
          <cell r="AX93">
            <v>11</v>
          </cell>
          <cell r="AY93" t="str">
            <v>SALES  / PLANNING / SETTING UP JOB</v>
          </cell>
          <cell r="AZ93" t="str">
            <v>Sales quote prices do not match SST prices.</v>
          </cell>
          <cell r="BH93" t="str">
            <v>Per B Cowart, we should look at charging per job rates for all rental eqpt, to make it easier for quoting, &amp; to ensure standardization of rental prices across the three liner hanger districts.  Submit BPR to M Bock &amp; M Trahan for comment for feasibility</v>
          </cell>
          <cell r="BI93" t="str">
            <v>of per job (B4) rental prices.  Upon agreement by Sales reps &amp; three districts, implement preventive action to close BPR so that we may issue the credit.</v>
          </cell>
          <cell r="BM93" t="str">
            <v>R Prasad</v>
          </cell>
          <cell r="BN93">
            <v>35886</v>
          </cell>
          <cell r="BV93" t="str">
            <v>M Bock &amp; M Trahan</v>
          </cell>
          <cell r="BW93" t="str">
            <v>cc: Z Crouch</v>
          </cell>
          <cell r="BX93" t="str">
            <v>cc: B Cowart</v>
          </cell>
          <cell r="BY93" t="str">
            <v>cc: G Orr, P Stone</v>
          </cell>
          <cell r="BZ93" t="str">
            <v>awaiting PA &amp; its implementation</v>
          </cell>
        </row>
        <row r="94">
          <cell r="B94">
            <v>0</v>
          </cell>
          <cell r="D94">
            <v>9</v>
          </cell>
          <cell r="E94" t="str">
            <v>Liner Hangers</v>
          </cell>
          <cell r="F94" t="str">
            <v>Backed off liner after blowing ball seat early &amp; during effort to emerg release HR tool</v>
          </cell>
          <cell r="G94" t="str">
            <v>LB 340823</v>
          </cell>
          <cell r="I94" t="str">
            <v>R Prasad / H Melville</v>
          </cell>
          <cell r="J94" t="str">
            <v>Broussard</v>
          </cell>
          <cell r="L94" t="str">
            <v>266-66</v>
          </cell>
          <cell r="M94" t="str">
            <v>266-66-0009</v>
          </cell>
          <cell r="O94" t="str">
            <v>7 5/8 HR running tool / SDD liner hanger pinned for 1800 psi</v>
          </cell>
          <cell r="R94" t="str">
            <v>Amoco</v>
          </cell>
          <cell r="T94">
            <v>225</v>
          </cell>
          <cell r="AA94">
            <v>7.625</v>
          </cell>
          <cell r="AD94">
            <v>7769</v>
          </cell>
          <cell r="AF94" t="str">
            <v>OBM</v>
          </cell>
          <cell r="AK94" t="str">
            <v xml:space="preserve">Just got call from Melville (TST running job) that when trying to set hanger &amp; get off liner via HR running tool, ball seat blew early at 2000 psi before getting off liner; TST left decision to stay tied onto liner during cement job or to emergency off </v>
          </cell>
          <cell r="AL94" t="str">
            <v>the liner via left hand torque 3 pins @ 6600 ft lb total.  Co rep decided to emerg off &amp; during efforts to do so, picked up &amp; found linerwt indicator showing 160 klb, a loss of 60 klb instead of the full 80 klb liner weight (but the wt indicator was off</v>
          </cell>
          <cell r="AM94" t="str">
            <v xml:space="preserve">from the beginning so we felt we were actually off the liner).  Did the cement job &amp; plugs bumped on target.  With 1500 psi on plugs &amp; upon picking up, the pressure broke back quickly, as if it was going elsewhere.  (Torque gage during whole time emerg </v>
          </cell>
          <cell r="AN94" t="str">
            <v>off efforts were being conducted read no more than 180 amps.)  The HR running tool was pinned for 6600 ftlib emerg release; the liner that backed off was Hydril Mac II with a 21500 ft-lb torque thru connections.  Upon pulling drill pipe out of hole &amp;</v>
          </cell>
          <cell r="AO94" t="str">
            <v xml:space="preserve">having running tool at rotary, wt indicator reads 60 klb (as if 700' liner is still hanging from the running tool).  Currently they are awaiting the casing crew to commence laying down what liner they have hanging from the running tool.  Dean Parker was </v>
          </cell>
          <cell r="AP94" t="str">
            <v xml:space="preserve">at rig this morning (supposed to squeeze liner top but delayed) &amp; listed the break out torques for the 23 joints of liner hanging from the running tool (&amp; bottom jt pin end looks fine so will go back in with hydrotrip sub in running tool &amp; with only 1 </v>
          </cell>
          <cell r="AQ94" t="str">
            <v>emerg release shear pin in the HR tool).   Break out torques ranged from 1000 ft lb per connection (low) to range the torque was supposed to be in (18 kftlb to 19 kftlb per D Parker 4/2/98).</v>
          </cell>
          <cell r="AX94">
            <v>62</v>
          </cell>
          <cell r="AY94">
            <v>0</v>
          </cell>
          <cell r="AZ94" t="str">
            <v>unknown as of yet (ball seat pinned for pressure too close to pressure to set hanger?  emerg release pinned too high?  if liner backed off (21500 ftlb), then the joint where it backed off may not have had sufficient torque in it).</v>
          </cell>
          <cell r="BA94" t="str">
            <v xml:space="preserve">The root cause was the ball seat blowing early.The reason for this was the loss of shear strength of aluminum given elevated temperatures.  The pressure the ballseat saw was within the engineering specs and fit the worst case scenario.  </v>
          </cell>
          <cell r="BB94" t="str">
            <v xml:space="preserve">The ball seat was mis marked and that has been attended to.  With the proper markings of shear on the ball seat it will function as designed.  </v>
          </cell>
          <cell r="BF94" t="str">
            <v>R Prasad/J Widdel</v>
          </cell>
          <cell r="BG94" t="str">
            <v>4/1/1998  5-26-98</v>
          </cell>
          <cell r="BH94" t="str">
            <v xml:space="preserve">1) Awaiting pooh of all liner &amp; visual inspection on location of pin where the liner backed off so that they can determine whether they may simpley go back in &amp; screw into the liner on bottom.  2) K Hedrick to discuss with co rep to determine root cause </v>
          </cell>
          <cell r="BI94" t="str">
            <v xml:space="preserve">of low torque in liner connections; 3) Also, submit BPR to Emmott RD requesting shear ring thicknesses per ball seat for the insert landing collars so that we have a list to go by for all TSTs to check against when installing ball seats (this ball seat </v>
          </cell>
          <cell r="BJ94" t="str">
            <v xml:space="preserve">had written on it"3500 psi").  per Z Crouch 4/2/98 3 pm, the ball seat shear ring thicknesses are dependent on the sample testing conducted per batch; thus, a standard thickness does not exist for TST use / checking on location. </v>
          </cell>
          <cell r="BK94" t="str">
            <v>Went back in with remaining liner and were able to screw back in and test to 2100 psi. Also able to release hydraulicly. POOH and lay down tools.</v>
          </cell>
          <cell r="BM94" t="str">
            <v>R Prasad, H. Melville</v>
          </cell>
          <cell r="BN94">
            <v>35887</v>
          </cell>
          <cell r="BO94" t="str">
            <v xml:space="preserve">To prevent this from happening in the future, we are more diligently covering ratings and part numbers at the district level.  From engineering they will to continue to lot test in the same manner but when parts are ordered they will be requested with </v>
          </cell>
          <cell r="BT94" t="str">
            <v>J Widdel</v>
          </cell>
          <cell r="BU94">
            <v>35942</v>
          </cell>
          <cell r="BV94" t="str">
            <v>H Melville</v>
          </cell>
          <cell r="BW94" t="str">
            <v>Zac Crouch</v>
          </cell>
          <cell r="BX94" t="str">
            <v>cc: K Hedrick</v>
          </cell>
          <cell r="BY94" t="str">
            <v>cc: G Orr, P Stone</v>
          </cell>
          <cell r="BZ94" t="str">
            <v>J Widdel</v>
          </cell>
          <cell r="CA94">
            <v>35942</v>
          </cell>
        </row>
        <row r="95">
          <cell r="B95" t="str">
            <v>SALES / ORDER ENTRY</v>
          </cell>
          <cell r="D95">
            <v>8</v>
          </cell>
          <cell r="E95" t="str">
            <v>Liner Hangers Accessories / Running tools, etc.</v>
          </cell>
          <cell r="F95" t="str">
            <v>Sales quote shows regular style LC &amp; regular plugs, ops ran PT style LC &amp;dbl seal plugs agreed by sales due to availability &amp; stinger size constraints, but sales requesting credit to cust</v>
          </cell>
          <cell r="G95">
            <v>326249</v>
          </cell>
          <cell r="I95" t="str">
            <v>R Prasad</v>
          </cell>
          <cell r="J95" t="str">
            <v>Broussard</v>
          </cell>
          <cell r="L95" t="str">
            <v>26673, 26934, 27020</v>
          </cell>
          <cell r="M95" t="str">
            <v>266730135, 269340002, 270200081</v>
          </cell>
          <cell r="O95" t="str">
            <v>11.75 65# STL type 2 PT style LC, dbl seal lwp for 4.5 OD slick stinger, dbl seal pdp</v>
          </cell>
          <cell r="R95" t="str">
            <v>Coastal Oil &amp; Gas</v>
          </cell>
          <cell r="T95" t="str">
            <v>A-15</v>
          </cell>
          <cell r="AA95">
            <v>11.75</v>
          </cell>
          <cell r="AD95" t="str">
            <v>6506 tol</v>
          </cell>
          <cell r="AF95" t="str">
            <v>OBM</v>
          </cell>
          <cell r="AK95" t="str">
            <v xml:space="preserve">1) Sales quote faxed to district 1/16/98 shows #2 LC, but district ops did not have one (eqpt had to ship 1/17/98) so ops (AEW) requested (verbally) from sales an ok to run PT style #2 LC, approved per AEW.  When customer was invoiced, BOT sales rep has </v>
          </cell>
          <cell r="AL95" t="str">
            <v>told cust (per 3/27/98 fax from sales rep) to credit the difference btw the two LC's.  (BOT did not inform cust at time of unavailability discovery that the LC would be a PT style instead of what was on quote).  2) Sales quote shows regular plugs' prices,</v>
          </cell>
          <cell r="AM95" t="str">
            <v xml:space="preserve">but as district informed that there are no standard plugs that will adapt to the btm of a 4 1/2 OD slick stinger, therefore dbl seal plugs were run instead.  BOT sales has requested credit of the difference of the quote price and the actual price &amp; has </v>
          </cell>
          <cell r="AN95" t="str">
            <v>told customer to short pay invoice per fax dated 3/27/98.  3) Quote shows QTY FOUR THREADS: 11 3/4 STL thds $1150 each (Jan 1997 price) but actual price $1242 as invoiced FOR THREE THREADS</v>
          </cell>
          <cell r="AO95" t="str">
            <v>; BOT sales rep requesting credit of price difference of  FOUR THREADS &amp; has told customer to short pay same per fax  3/27/98 (only three were charged for and at the correct price).</v>
          </cell>
          <cell r="AU95">
            <v>6015</v>
          </cell>
          <cell r="AV95">
            <v>5415</v>
          </cell>
          <cell r="AX95">
            <v>12</v>
          </cell>
          <cell r="AY95" t="str">
            <v>SALES / CONTRACT REVIEW</v>
          </cell>
          <cell r="AZ95" t="str">
            <v>Differences in quote and eqpt availabilty, 2) Differences in quote and eqpt existence, 3) Differences in quote prices for threads (Jan 1997) and the current price (Oct 1997)</v>
          </cell>
          <cell r="BF95" t="str">
            <v>R Prasad</v>
          </cell>
          <cell r="BG95">
            <v>35908</v>
          </cell>
          <cell r="BH95" t="str">
            <v>1) BOT sales has requested credits to clear differences stated above, 2) Submit BPR to district mgmt for credits' aproval, 3) Submit BPR to GC sales mgmt requesting implementation of preventive action of this type by all GC sales, I.e., via memo, etc.</v>
          </cell>
          <cell r="BM95" t="str">
            <v>B Cowart, R Prasad</v>
          </cell>
          <cell r="BN95">
            <v>35908</v>
          </cell>
          <cell r="BO95" t="str">
            <v>No reply from Sales reps</v>
          </cell>
          <cell r="BV95" t="str">
            <v>J Schwegmann &amp; B Moran</v>
          </cell>
          <cell r="BW95" t="str">
            <v>n/a</v>
          </cell>
          <cell r="BX95" t="str">
            <v>cc: B Cowart</v>
          </cell>
          <cell r="BY95" t="str">
            <v>cc: P Stone, G Orr</v>
          </cell>
          <cell r="BZ95" t="str">
            <v>awaiting final corrective action &amp; preventive action implementation</v>
          </cell>
        </row>
        <row r="96">
          <cell r="B96" t="str">
            <v>CUSTOMER</v>
          </cell>
          <cell r="D96">
            <v>8</v>
          </cell>
          <cell r="E96" t="str">
            <v>Liner Hangers Accessories / Running tools, etc.</v>
          </cell>
          <cell r="F96" t="str">
            <v>1) "Wrong xo bushing shipped to location" in sept 1997 per co rep via BOT sales rep B Cook, 2) xo bushing &amp; trans charge was still charged for on SST, 3) BPR was not done at time of occurrence &amp;  (job folder lost) resolution still not met.</v>
          </cell>
          <cell r="G96">
            <v>303576</v>
          </cell>
          <cell r="I96" t="str">
            <v>R Prasad</v>
          </cell>
          <cell r="J96" t="str">
            <v>Broussard</v>
          </cell>
          <cell r="L96">
            <v>299891726</v>
          </cell>
          <cell r="M96">
            <v>299891726</v>
          </cell>
          <cell r="O96" t="str">
            <v>Crossover: 7 5/8 33.7# STL box x 7 5/8 33.7# 8RL pin</v>
          </cell>
          <cell r="Q96">
            <v>146227</v>
          </cell>
          <cell r="R96" t="str">
            <v>N C X</v>
          </cell>
          <cell r="T96" t="str">
            <v>B-10</v>
          </cell>
          <cell r="AA96">
            <v>7.625</v>
          </cell>
          <cell r="AK96" t="str">
            <v xml:space="preserve">1) "Wrong xo bushing shipped to location" in sept 1997 per co rep via BOT sales rep B Cook, 2) xo bushing &amp; trans charge was still charged for on SST, 3) BPR was not done at time of occurrence &amp; customer still has not received credit; job folder </v>
          </cell>
          <cell r="AL96" t="str">
            <v>is now lost; we cannot verify actual root cause: customer had 7 5/8 39# STL casing planned for this well, but Sammie Ireland, our TST caught the casing discrepancy when he got to location, notified the co man of such, then they called in to get the 33.70#</v>
          </cell>
          <cell r="AM96" t="str">
            <v>eqpt to run out there.  Per Sammie 4/24/98, the customer was at fault and we helped them fix it by catching the discrepancy on location &amp; the co rep thanked Sammie for doing so.  Thus, Both crossovers are theirs.</v>
          </cell>
          <cell r="AN96" t="str">
            <v>Also, co rep is requesting credit of the correct crossover via noting on invoice, but B Cook requesting credit for the wrong crossover.</v>
          </cell>
          <cell r="AX96">
            <v>62</v>
          </cell>
          <cell r="AY96" t="str">
            <v>CUSTOMER / WELL CONDITIONS / AWARENESS</v>
          </cell>
          <cell r="AZ96" t="str">
            <v>Customer did not realize the casing he had out there was in conflict with what they had ordered for the job.</v>
          </cell>
          <cell r="BF96" t="str">
            <v>S Ireland / R Prasad</v>
          </cell>
          <cell r="BG96">
            <v>35909</v>
          </cell>
          <cell r="BH96" t="str">
            <v>Submit BPR to Bryan Cook to discuss with customer, requesting preventive action by customer where applicable.</v>
          </cell>
          <cell r="BM96" t="str">
            <v>R Prasad</v>
          </cell>
          <cell r="BN96">
            <v>35909</v>
          </cell>
          <cell r="BO96" t="str">
            <v>no response from B Cook nor customer</v>
          </cell>
          <cell r="BV96" t="str">
            <v>Bryan Cook</v>
          </cell>
          <cell r="BW96" t="str">
            <v>n/a</v>
          </cell>
          <cell r="BX96" t="str">
            <v>cc: K Freeman</v>
          </cell>
          <cell r="BY96" t="str">
            <v>cc: G Orr, P Stone</v>
          </cell>
          <cell r="BZ96" t="str">
            <v>awaiting final costs and preventive action by sales rep</v>
          </cell>
        </row>
        <row r="97">
          <cell r="B97" t="str">
            <v>CUSTOMER</v>
          </cell>
          <cell r="D97">
            <v>9</v>
          </cell>
          <cell r="E97" t="str">
            <v>Liner Hangers</v>
          </cell>
          <cell r="F97" t="str">
            <v>did not hang linercould not get rotation down to liner;while cementing dowellpressured to 5000osi lifting runningtool out blowingoff sealson packoff</v>
          </cell>
          <cell r="G97">
            <v>344888</v>
          </cell>
          <cell r="I97" t="str">
            <v>K.Bergeron</v>
          </cell>
          <cell r="J97" t="str">
            <v>Broussard</v>
          </cell>
          <cell r="L97" t="str">
            <v>295314417/292406306</v>
          </cell>
          <cell r="M97" t="str">
            <v>295314417       292406306</v>
          </cell>
          <cell r="O97" t="str">
            <v>7.625 RH Setting Sleeve and Mech  Set Flex Lock Hanger</v>
          </cell>
          <cell r="R97" t="str">
            <v>Unocal Corporation</v>
          </cell>
          <cell r="T97" t="str">
            <v>C-21</v>
          </cell>
          <cell r="AA97">
            <v>7.75</v>
          </cell>
          <cell r="AD97" t="str">
            <v>10,198,</v>
          </cell>
          <cell r="AK97" t="str">
            <v>1)</v>
          </cell>
          <cell r="AL97" t="str">
            <v xml:space="preserve">1)we could not hang lineroff in 10.750because we cuoldnot get rotation at liner due to excessive torqueso we set liner on bottom            </v>
          </cell>
          <cell r="AM97" t="str">
            <v xml:space="preserve">2)while cementingwe set 60,000#down on liner;dowell pressured to 5,000psi to get circulationcausing 255,000#of lifting force causing it to lift pack off out of liner blowing seals off of pack off when dowell informed us about the pressure i figured out </v>
          </cell>
          <cell r="AN97" t="str">
            <v>hydraulics and told co.man what the pressure did he decided to go aheadwith the cement job we never got returns while cementing we did not see shear of liner wiper plug and we did not see it bump with 2bbls over displacement we pulled up 5stds. and waited</v>
          </cell>
          <cell r="AO97" t="str">
            <v>on cement 8 hrs. and circulated we were still losing mud we pulled out of the hole when we layed down running tool the seals were gone off of the pack off</v>
          </cell>
          <cell r="AU97" t="str">
            <v>N/A AT THE TIME OF THIS REPORT</v>
          </cell>
          <cell r="AV97" t="str">
            <v>N/A AT THE TIME OF THIS REPORT</v>
          </cell>
          <cell r="AX97">
            <v>62</v>
          </cell>
          <cell r="AY97" t="str">
            <v>CUSTOMER / WELL CONDITIONS / AWARENESS</v>
          </cell>
          <cell r="AZ97" t="str">
            <v>DOWELL PUT TO MUCH PRESSURE ON LINER TO GET CIRCULATION</v>
          </cell>
          <cell r="BF97" t="str">
            <v>K.BERGERON</v>
          </cell>
          <cell r="BG97">
            <v>35910</v>
          </cell>
          <cell r="BH97" t="str">
            <v>Sales representative needs to contact the customer to make sure that baker is not responsible</v>
          </cell>
          <cell r="BM97" t="str">
            <v>R.Prasad</v>
          </cell>
          <cell r="BN97">
            <v>35910</v>
          </cell>
          <cell r="BO97" t="str">
            <v>MAKE SURE CEMENTER IS AWARE OF PRESSURE THEY ARE ALLOWED TO GO TO; TO PREVENT THIS FROM HAPPENING</v>
          </cell>
          <cell r="BT97" t="str">
            <v>K.BERGERON</v>
          </cell>
          <cell r="BU97">
            <v>35910</v>
          </cell>
          <cell r="BV97" t="str">
            <v>N JOHNSON / CUSTOMER</v>
          </cell>
          <cell r="BW97" t="str">
            <v>CC: ZAC CROUCH</v>
          </cell>
          <cell r="BX97" t="str">
            <v>cc;N.         Johnson</v>
          </cell>
          <cell r="BY97" t="str">
            <v>cc: G Orr, P Stone</v>
          </cell>
          <cell r="BZ97" t="str">
            <v>awaiting on sales representative to contact customer</v>
          </cell>
        </row>
        <row r="98">
          <cell r="B98">
            <v>0</v>
          </cell>
          <cell r="D98">
            <v>9</v>
          </cell>
          <cell r="E98" t="str">
            <v>Liner Hangers</v>
          </cell>
          <cell r="F98" t="str">
            <v>2-7/8 llinerw/ 2-7/8 ph-6 7.9#,hyflo II3.5-5.0 20#</v>
          </cell>
          <cell r="I98" t="str">
            <v>J. Widdel/ H. Mellville</v>
          </cell>
          <cell r="J98" t="str">
            <v>Broussard</v>
          </cell>
          <cell r="O98" t="str">
            <v>2-7/8 llinerw/ 2-7/8 ph-6 7.9#,hyflo II3.5-5.0 20#</v>
          </cell>
          <cell r="R98" t="str">
            <v>CXY</v>
          </cell>
          <cell r="AA98">
            <v>39485</v>
          </cell>
          <cell r="AK98" t="str">
            <v xml:space="preserve">Ball seat redesigned and ordered from houston was not set with the proper number of shear pin holes.  this wasn't noticed until the tool and the liner assembly was on location and at depth.  The decosoin was made to run the tool as is and emergency off </v>
          </cell>
          <cell r="AL98" t="str">
            <v>when the redesigned shear out ball seat would blow early.  This was done to save rig time because to change the situation would have required the whole assembly pooh and rih again causing rig down time.  when run the tool did infact blow early as expected</v>
          </cell>
          <cell r="AM98" t="str">
            <v>however we were able to emergency off the tool and pooh.</v>
          </cell>
          <cell r="AY98">
            <v>0</v>
          </cell>
          <cell r="AZ98" t="str">
            <v>The cause oball seat blowing out early was due to the redesign not having sufficient holes for the required shear needed for the job.</v>
          </cell>
          <cell r="BF98" t="str">
            <v>J. Widdel</v>
          </cell>
          <cell r="BG98">
            <v>35913</v>
          </cell>
          <cell r="BH98" t="str">
            <v>The corrective action would be to redesign the ball seat having the same number of shear pins openings as the old ball seat.  On the district level this was unknown until the tool was in the ground.</v>
          </cell>
          <cell r="BM98" t="str">
            <v>J. Widdel</v>
          </cell>
          <cell r="BN98">
            <v>35913</v>
          </cell>
          <cell r="BO98" t="str">
            <v xml:space="preserve">to prevent this from happenming again we are making the involved baker parties aware.  Again the tool was made incorrectly and then went unnoticed at  the district level.  In the future this problem can be avoided by proper inspection and attention to </v>
          </cell>
          <cell r="BT98" t="str">
            <v>J. Widdel</v>
          </cell>
          <cell r="BU98">
            <v>35913</v>
          </cell>
        </row>
        <row r="99">
          <cell r="B99">
            <v>0</v>
          </cell>
          <cell r="D99">
            <v>9</v>
          </cell>
          <cell r="E99" t="str">
            <v>Liner Hangers</v>
          </cell>
          <cell r="F99" t="str">
            <v>Rotating 2RH did not rotate &amp; dog sub did not set on extension to set zxp</v>
          </cell>
          <cell r="I99" t="str">
            <v>J. Widdel/   Jamey Bowman</v>
          </cell>
          <cell r="J99" t="str">
            <v>Broussard</v>
          </cell>
          <cell r="M99" t="str">
            <v>296290062  262260035  SN# LBRD 20</v>
          </cell>
          <cell r="O99" t="str">
            <v>RCM hanger set, ZXP attempted to set but could not get dog sub "dogs" to catch and set packer</v>
          </cell>
          <cell r="R99" t="str">
            <v>Total Minatome</v>
          </cell>
          <cell r="T99" t="str">
            <v>#2</v>
          </cell>
          <cell r="AA99">
            <v>7.625</v>
          </cell>
          <cell r="AK99" t="str">
            <v>After setting RCM hanger, tried but could not rotate liner via RCM .</v>
          </cell>
          <cell r="AL99" t="str">
            <v xml:space="preserve"> rotated out of liner and tried to set zxp packer.  The hand on location pulled up 10' and set down to land "dogs" on The sleeve and set the packer,  the dogs didn't catch and the tool seemed to land in the same </v>
          </cell>
          <cell r="AM99" t="str">
            <v>place as before.  this was done three more times with out seccess of seeing the dogs catch.</v>
          </cell>
          <cell r="AO99" t="str">
            <v>Waiting To Check lbrd 20 (6-98)</v>
          </cell>
          <cell r="AY99">
            <v>0</v>
          </cell>
          <cell r="AZ99" t="str">
            <v>the cause is believed to be the weak springs in the 5" setting tool used in conjunction with 18 lb mud.   It appears that the dog springs are too week to extend the dogs in this weight mud.</v>
          </cell>
          <cell r="BF99" t="str">
            <v>J. Widdel</v>
          </cell>
          <cell r="BG99">
            <v>35914</v>
          </cell>
          <cell r="BH99" t="str">
            <v>The springs of the 7" tool are heavier than the springs of the 5" tool and the 7" spring material should be used for the springs in the 5" tool.  Also, the spring area will be packed with grease to prevent the heavier mud from getting in &amp; under the dogs.</v>
          </cell>
          <cell r="BM99" t="str">
            <v>J. Widdel</v>
          </cell>
          <cell r="BN99" t="str">
            <v>4/31/98</v>
          </cell>
          <cell r="BO99" t="str">
            <v>When running the 5" dog sub in heavier mud the spring area under the dogs need to be filled with grease, the sleeve above the dog sub should be packed with grease to inhibit mud from interfering with proper operation.</v>
          </cell>
          <cell r="BT99" t="str">
            <v>J. Widdel</v>
          </cell>
          <cell r="BU99" t="str">
            <v>4/31/1998</v>
          </cell>
          <cell r="BV99" t="str">
            <v>D. Wade/R Prasad/</v>
          </cell>
          <cell r="BW99" t="str">
            <v>Zach Crrouch</v>
          </cell>
          <cell r="BX99" t="str">
            <v>Mark McMicheal</v>
          </cell>
        </row>
        <row r="100">
          <cell r="B100">
            <v>0</v>
          </cell>
          <cell r="D100">
            <v>8</v>
          </cell>
          <cell r="E100" t="str">
            <v>Liner Hangers Accessories / Running tools, etc.</v>
          </cell>
          <cell r="F100" t="str">
            <v>During Cmt job lost pressure down dp @ 107 bbl displaced.</v>
          </cell>
          <cell r="G100" t="str">
            <v>LB343503</v>
          </cell>
          <cell r="I100" t="str">
            <v>J. Widdel</v>
          </cell>
          <cell r="J100" t="str">
            <v>Broussard</v>
          </cell>
          <cell r="L100">
            <v>29629</v>
          </cell>
          <cell r="M100">
            <v>292030688</v>
          </cell>
          <cell r="O100" t="str">
            <v>5 1/2" 15.5# x 7 5/8"29-33# Hmc hanger. 6 1/2 zxp</v>
          </cell>
          <cell r="R100" t="str">
            <v>Spirit Energy 76</v>
          </cell>
          <cell r="T100" t="str">
            <v>#3 S/T</v>
          </cell>
          <cell r="AA100" t="str">
            <v xml:space="preserve">3 1/2" </v>
          </cell>
          <cell r="AD100">
            <v>2530.4</v>
          </cell>
          <cell r="AF100" t="str">
            <v>good</v>
          </cell>
          <cell r="AI100" t="str">
            <v>N/A</v>
          </cell>
          <cell r="AK100" t="str">
            <v>During cement joblost pressure down drill pipe.when 107 bbl displaced 2600 psi-2300 psi, shut down pump, @ 109 bbldp  press fell from 2300 to 1500 psi, seet pkr test backside,held, run in w/ prod seals, test backsidefrom PBR below hanger, pumps in @</v>
          </cell>
          <cell r="AL100" t="str">
            <v>400 psi/ tests down dp</v>
          </cell>
          <cell r="AO100" t="str">
            <v>Ron is investigating( 6-98)</v>
          </cell>
          <cell r="AY100">
            <v>0</v>
          </cell>
          <cell r="AZ100" t="str">
            <v>Poossible failure of o-rings in cylinder</v>
          </cell>
          <cell r="BF100" t="str">
            <v>H. Mc Farlain/ J. Widdel</v>
          </cell>
          <cell r="BG100">
            <v>35916</v>
          </cell>
          <cell r="BH100" t="str">
            <v>Q.C at all levels…</v>
          </cell>
          <cell r="BM100" t="str">
            <v>Harold McFarlain/ J. Widdel</v>
          </cell>
          <cell r="BN100">
            <v>35916</v>
          </cell>
          <cell r="BO100" t="str">
            <v>Replace brass pins w/ steel pins and test to higher press in shop</v>
          </cell>
          <cell r="BT100" t="str">
            <v>H. McFarlain/J. Widdel</v>
          </cell>
          <cell r="BU100">
            <v>35916</v>
          </cell>
        </row>
        <row r="101">
          <cell r="B101" t="str">
            <v>DISTRICT</v>
          </cell>
          <cell r="D101">
            <v>8</v>
          </cell>
          <cell r="E101" t="str">
            <v>Liner Hangers Accessories / Running tools, etc.</v>
          </cell>
          <cell r="F101" t="str">
            <v>TD head prematurely dropped plug</v>
          </cell>
          <cell r="G101">
            <v>345622</v>
          </cell>
          <cell r="I101" t="str">
            <v>Harold Menard</v>
          </cell>
          <cell r="J101" t="str">
            <v>Broussard</v>
          </cell>
          <cell r="L101">
            <v>27828</v>
          </cell>
          <cell r="M101">
            <v>278280003</v>
          </cell>
          <cell r="O101" t="str">
            <v>TD head</v>
          </cell>
          <cell r="R101" t="str">
            <v>Spirit Energy</v>
          </cell>
          <cell r="T101" t="str">
            <v>A-14</v>
          </cell>
          <cell r="AA101" t="str">
            <v>5"</v>
          </cell>
          <cell r="AD101" t="str">
            <v>4195.4'</v>
          </cell>
          <cell r="AF101" t="str">
            <v>water base</v>
          </cell>
          <cell r="AI101" t="str">
            <v>?</v>
          </cell>
          <cell r="AK101" t="str">
            <v>PUMP DOWN PLUG LEFT HEAD PREMATURLY WHILE PUMPING BALL DOWN,NOTICED THAT FLAG SUB HAD TRIPED AFTER SETTING HGR AND RELEASING SETTING TOOL TRIED TO SHEAR OUT BALL SEAT UNABLE TO DO SO MAX PRESSURE 5000 PSI. BROKEDOWN HEAD AND  FOUND THAT PLUG WAS GONE.</v>
          </cell>
          <cell r="AU101">
            <v>36436.85</v>
          </cell>
          <cell r="AV101">
            <v>36436.85</v>
          </cell>
          <cell r="AX101">
            <v>26</v>
          </cell>
          <cell r="AY101" t="str">
            <v>DISTRICT / FINAL INSPECTION</v>
          </cell>
          <cell r="AZ101" t="str">
            <v xml:space="preserve">Td head should have been checked prior to being put on truck, the root cause of the problem was not checking the flapper in the shop.  Therefore the result was the flapper not being locked properly and when the plug was inserted and pumping began, there </v>
          </cell>
          <cell r="BA101" t="str">
            <v>was no way to to hold the plug from going down hole prematurely.</v>
          </cell>
          <cell r="BF101" t="str">
            <v>H. Menard/ Jeff Widdel</v>
          </cell>
          <cell r="BG101">
            <v>35916</v>
          </cell>
          <cell r="BH101" t="str">
            <v xml:space="preserve">The wharehousemen, toolhands, last out hands and coordinators at cade will be informed of how and why we check the TD head.  The redress procedure to include 1)the inner sleeve pushed to the "top" of the tool, 2) the lock placed in the "lock" position, </v>
          </cell>
          <cell r="BI101" t="str">
            <v>and taped, and 3)  a broom handle or the something of this sort, inserted in the top and landed on the flapper to insure the proper redress and running success.</v>
          </cell>
          <cell r="BM101" t="str">
            <v>J.Widdel</v>
          </cell>
          <cell r="BN101">
            <v>35916</v>
          </cell>
          <cell r="BO101" t="str">
            <v>The TD head will be included in the checklist for quality assurance as are other aspects of putting a job together successfully.  As stated earlier the afore mentioned people will have a clear understanding of the procedure involved in TD head operation</v>
          </cell>
          <cell r="BT101" t="str">
            <v>J. Widdel</v>
          </cell>
          <cell r="BU101">
            <v>35916</v>
          </cell>
          <cell r="BV101" t="str">
            <v>H Mellville,R. Prasad, Arthur White</v>
          </cell>
          <cell r="BX101" t="str">
            <v>Toby Higgenbotham</v>
          </cell>
          <cell r="BZ101" t="str">
            <v>Jeff Widdel</v>
          </cell>
          <cell r="CA101">
            <v>35941</v>
          </cell>
        </row>
        <row r="102">
          <cell r="B102" t="str">
            <v>SALES / ORDER ENTRY</v>
          </cell>
          <cell r="D102">
            <v>9</v>
          </cell>
          <cell r="E102" t="str">
            <v>Liner Hangers</v>
          </cell>
          <cell r="F102" t="str">
            <v>quote received for this job was used for job setup, but sales rep now requesting credit for difference from earlier quote prices</v>
          </cell>
          <cell r="G102">
            <v>326555</v>
          </cell>
          <cell r="I102" t="str">
            <v>R Prasad f/ Adam Johnston</v>
          </cell>
          <cell r="J102" t="str">
            <v>Broussard</v>
          </cell>
          <cell r="L102" t="str">
            <v>29629, etc.</v>
          </cell>
          <cell r="M102" t="str">
            <v>296290142, etc.</v>
          </cell>
          <cell r="O102" t="str">
            <v>zxp, hmc, rsn, space nipple, xo bushing, etc.</v>
          </cell>
          <cell r="R102" t="str">
            <v>ADTI</v>
          </cell>
          <cell r="T102">
            <v>1</v>
          </cell>
          <cell r="AA102">
            <v>11.75</v>
          </cell>
          <cell r="AD102">
            <v>8494</v>
          </cell>
          <cell r="AF102" t="str">
            <v>wbm</v>
          </cell>
          <cell r="AK102" t="str">
            <v xml:space="preserve">Quote received for this job was used for job setup, but sales rep now requesting credit for difference from earlier quote prices.  Sales rep requesting exact match between invoice and SST.  1) matl spec upgrad midway thru job per AJ by Vastar - thus, ops </v>
          </cell>
          <cell r="AL102" t="str">
            <v>had to sell qty 2 RS nipples due to Vastar change, but AJ requesting total relief of one RS nipple and relief of price difference of the other one, 2) ops Sold GCS zxp &amp; HMC as GCS prices but sales rep requesting price diff for both against 5/97 quote, 3)</v>
          </cell>
          <cell r="AM102" t="str">
            <v>Space nipple &amp; collar completely left off quote but sales rep requesting credit relief for this nipple so that the invoice matches the SST.  4) Due to matl spec change, extra DVFC &amp; DVFS sold on SST but sales rep requesting exact match of invoice to quote</v>
          </cell>
          <cell r="AN102" t="str">
            <v>(even if it requires dropping items from invoice due to customer matl spec change in order to match the quote),  5) Other price differences to be creditted per sales rep instructions as well.</v>
          </cell>
          <cell r="AU102">
            <v>12335</v>
          </cell>
          <cell r="AV102">
            <v>11535</v>
          </cell>
          <cell r="AX102">
            <v>11</v>
          </cell>
          <cell r="AY102" t="str">
            <v>SALES  / PLANNING / SETTING UP JOB</v>
          </cell>
          <cell r="AZ102" t="str">
            <v>Per A Johnston, "That quote was a sample quote presented to ADTI so they could quote turn key jobs everyday. They had to have a price available on a day to day basis. I created those quotes at book price and no discounts at all for the price period.</v>
          </cell>
          <cell r="BA102" t="str">
            <v>There was a price change in October of 97 but ADTI,s did not take place until December because we were waiting for the GCS price list. The GCS was created for companies just like ADTI. We will stand behind the prices that was quoted</v>
          </cell>
          <cell r="BB102" t="str">
            <v xml:space="preserve">because the well was started before the price increase. Please do the ticket as I have asked you to do before to match the quote for Q-125 prices. Let's get this behind us and get paid! 
The last quote and the one you are </v>
          </cell>
          <cell r="BC102" t="str">
            <v xml:space="preserve">referring to was one that I tried to get past ADTI but they did not bite. This attempt was explained at the time to the coordinator and we knew it might not fly. No BPR is required because there was not any money requested </v>
          </cell>
          <cell r="BD102" t="str">
            <v>due to a failure ( even though there was ) just to match original quote for this job."</v>
          </cell>
          <cell r="BF102" t="str">
            <v>R Prasad f/ A Johnston</v>
          </cell>
          <cell r="BG102">
            <v>35919</v>
          </cell>
          <cell r="BH102" t="str">
            <v>1) Obtain authorization to issue credit per sales rep request then process if approved.  2) Request from sales rep implementation of preventive action plan.</v>
          </cell>
          <cell r="BM102" t="str">
            <v>R Prasad f/ A Roberts</v>
          </cell>
          <cell r="BN102">
            <v>35919</v>
          </cell>
          <cell r="BV102" t="str">
            <v>A Roberts, A Johnston</v>
          </cell>
          <cell r="BX102" t="str">
            <v>cc: K Whanger</v>
          </cell>
          <cell r="BY102" t="str">
            <v>cc: G Orr, P Stone</v>
          </cell>
          <cell r="BZ102" t="str">
            <v>awaiting credit authorization &amp; issuance &amp; prevention by sales rep</v>
          </cell>
        </row>
        <row r="103">
          <cell r="B103">
            <v>0</v>
          </cell>
          <cell r="D103">
            <v>9</v>
          </cell>
          <cell r="E103" t="str">
            <v>Liner Hangers</v>
          </cell>
          <cell r="F103" t="str">
            <v>backed off zxp instead of emerg releasing HR tool</v>
          </cell>
          <cell r="G103">
            <v>351518</v>
          </cell>
          <cell r="I103" t="str">
            <v>P Stark / R Prasad / H Menard</v>
          </cell>
          <cell r="J103" t="str">
            <v>Broussard</v>
          </cell>
          <cell r="L103">
            <v>29629</v>
          </cell>
          <cell r="M103">
            <v>296240024</v>
          </cell>
          <cell r="N103" t="str">
            <v>w/o 158950</v>
          </cell>
          <cell r="O103" t="str">
            <v>7 x 9 5/8 zxp</v>
          </cell>
          <cell r="P103" t="str">
            <v>970084-L</v>
          </cell>
          <cell r="R103" t="str">
            <v>Force Energy</v>
          </cell>
          <cell r="T103" t="str">
            <v>C-3</v>
          </cell>
          <cell r="AA103">
            <v>7</v>
          </cell>
          <cell r="AD103" t="str">
            <v>TD at 8524 MD</v>
          </cell>
          <cell r="AF103" t="str">
            <v>WBM</v>
          </cell>
          <cell r="AK103" t="str">
            <v xml:space="preserve">1) Broke circ 510 psi 2 bpm; losing mud; dropped ball &amp; let freefall for 1.5hr.  Pressured to 1600 psi &amp; set HMC pinned for 1350 psi (from writing on Emmott label?).  Pressured on up to 2500 psi then in 100 psi increments attempting to release the tool; </v>
          </cell>
          <cell r="AL103" t="str">
            <v>Ball seat sheared off at 3700 psi (job folder does not indicate what ball seat shear is supposed to be; neither does TST paperwork).</v>
          </cell>
          <cell r="AM103" t="str">
            <v xml:space="preserve">2) HR tool never hydraullically released.  Pickup wt w/ liner is 270 klb; 3) Attempted to left hand emerg release; looked like HR tool emerg released so pu to 220 klb &amp; wt dropped to 180 klb so set down 25 klb &amp; rotated </v>
          </cell>
          <cell r="AN103" t="str">
            <v>right; torqued up w/ 7000 ft-lb; pu on string to ensure tool released but tool was snapping out.  (After pooh, found that the HR tool was not released; instead, the zxp packer was backed off &amp; came out of hole with the HR tool).</v>
          </cell>
          <cell r="AO103" t="str">
            <v>4) During cement job, did not see lwp shear off; did not bump plugs lwp 86.5 bbl calculated displacement.  5) Job log does not</v>
          </cell>
          <cell r="AP103" t="str">
            <v>indicate how much was pumped for overdisplacement.</v>
          </cell>
          <cell r="AU103">
            <v>38314</v>
          </cell>
          <cell r="AV103">
            <v>44654</v>
          </cell>
          <cell r="AX103">
            <v>29</v>
          </cell>
          <cell r="AY103">
            <v>0</v>
          </cell>
          <cell r="AZ103" t="str">
            <v>After the ZXP and HMC assembly returned to the district it was pressure tested to obtain shear and setting procedure.  Pressured up to 4400 psi and didn't see any type of indication that the tool sheared( chart #1).</v>
          </cell>
          <cell r="BA103" t="str">
            <v>Next, the sleeve was removed and the HMC was exposed.  There appeared to be heavy "cuttings" or clay in gthe collet fingers.  This is most likely the problem with the setting of the tool.  The proper number of shear pins (2) were in the tool and they were</v>
          </cell>
          <cell r="BB103" t="str">
            <v xml:space="preserve">unsheared.  At that point the HMC was disassembled and steam cleaned.  The HMC was then reassembled and pressure tested.  The second chart shows the shear pins shearing at 4400 psi( chart #2).  </v>
          </cell>
          <cell r="BC103" t="str">
            <v>All aspects of the disassembly, assembly and testing can be found in botbdc09( S:) under Pictures\liners\force energy 6-98.</v>
          </cell>
          <cell r="BD103" t="str">
            <v xml:space="preserve">Also, the pin end made up to the coupling and the RS nipple was inspected.  There was no indication of damage.  The 7000 ft-lbs for touque seen at surface was also seen through the string and broke the RS Nipple coupling rather than the setting tool </v>
          </cell>
          <cell r="BE103" t="str">
            <v>emergency release.  This is to be investigated through requesting Torque charts from Houston.  ref. WO#</v>
          </cell>
          <cell r="BF103" t="str">
            <v>Jeff Widdel</v>
          </cell>
          <cell r="BG103">
            <v>35951</v>
          </cell>
          <cell r="BH103" t="str">
            <v>1) Per R Lauricella 5/30/98, the oper co plans to open up the string looking up w/ a tapered mill; H Menard (BOT TST) is still out there, 2) Hold HR tool +zxp for teardown witness &amp; reporting by P Stark + region engineer to investigate root cause to</v>
          </cell>
          <cell r="BI103" t="str">
            <v>implement preventive action.</v>
          </cell>
          <cell r="BM103" t="str">
            <v>R Prasad / P Stark / H Menard</v>
          </cell>
          <cell r="BN103">
            <v>35946</v>
          </cell>
          <cell r="BO103" t="str">
            <v>Bumper subs will be run aon all liner jobs.  Obtain printout of torque from manufacturing.  Educate TST 's on torque and what it is. Check shear pin ratings for emergency release and evaluate per job.</v>
          </cell>
          <cell r="BQ103" t="str">
            <v>6) Close BPR for credit issuance per request of J Schwegmann to A Roberts.  ref Ruth Manuel's concession log for credit memo amounts</v>
          </cell>
          <cell r="BT103" t="str">
            <v>J Widdel</v>
          </cell>
          <cell r="BU103">
            <v>35951</v>
          </cell>
          <cell r="BV103" t="str">
            <v>R Prasad / P Stark</v>
          </cell>
          <cell r="BW103" t="str">
            <v>cc: Z Crouch</v>
          </cell>
          <cell r="BX103" t="str">
            <v>Fred Breland, R Lauricella</v>
          </cell>
          <cell r="BY103" t="str">
            <v>cc: G Orr, P Stone</v>
          </cell>
          <cell r="BZ103" t="str">
            <v>awaiting root cause investigation for PA</v>
          </cell>
          <cell r="CA103">
            <v>36005</v>
          </cell>
        </row>
        <row r="104">
          <cell r="B104">
            <v>0</v>
          </cell>
          <cell r="D104">
            <v>9</v>
          </cell>
          <cell r="E104" t="str">
            <v>Liner Hangers</v>
          </cell>
          <cell r="F104" t="str">
            <v>HMC Hanger was pinned for 1130 - 1325 psi but took 2200 psi to shear</v>
          </cell>
          <cell r="G104">
            <v>351687</v>
          </cell>
          <cell r="I104" t="str">
            <v>R Prasad / C Carter</v>
          </cell>
          <cell r="J104" t="str">
            <v>Broussard</v>
          </cell>
          <cell r="L104">
            <v>29203</v>
          </cell>
          <cell r="M104">
            <v>292030686</v>
          </cell>
          <cell r="N104" t="str">
            <v>w/o 156132</v>
          </cell>
          <cell r="O104" t="str">
            <v>5 x 7 26-32# HMC hanger</v>
          </cell>
          <cell r="Q104" t="str">
            <v>w/o 156132</v>
          </cell>
          <cell r="R104" t="str">
            <v>Amoco</v>
          </cell>
          <cell r="T104" t="str">
            <v>B-4 S/T</v>
          </cell>
          <cell r="AA104">
            <v>5</v>
          </cell>
          <cell r="AD104">
            <v>7830</v>
          </cell>
          <cell r="AF104" t="str">
            <v>drispac / water</v>
          </cell>
          <cell r="AK104" t="str">
            <v>After dropping setting ball &amp; pump down at 2 bpm @ 300 psi, set the hanger w/ 2200 psi after three tries (1800 - 2000 - 2100 psi); the ball seat  sheared w/ 2300 psi so released from liner &amp; completed the job.  The close approximity of the actual shears</v>
          </cell>
          <cell r="AL104" t="str">
            <v>scares us in that this liner was set several feet  off bottom such that if the ball seat sheared before the liner did , &amp; we released from liner, it would have dropped to bottom.  Thus, we are requesting a review of similar incidents from Emmott for</v>
          </cell>
          <cell r="AM104" t="str">
            <v>possible trend for implementation of preventive action (design?manufacturing?, etc.)</v>
          </cell>
          <cell r="AV104">
            <v>0</v>
          </cell>
          <cell r="AX104">
            <v>73</v>
          </cell>
          <cell r="AY104">
            <v>0</v>
          </cell>
          <cell r="AZ104" t="str">
            <v>Per Z Crouch email 9/10/98, "w/ the standard number of pins in the HMC, it should have sheared between 1125 and 1524 psi.  We will log this as a nonconformance, but we do not have enough of a trend to merit any further action.  The cause is indeterminate"</v>
          </cell>
          <cell r="BF104" t="str">
            <v>Z Crouch / R Prasad</v>
          </cell>
          <cell r="BG104">
            <v>36048</v>
          </cell>
          <cell r="BH104" t="str">
            <v>1) completed job as planned, 2) Submit BPR to Emmott requesting a) cause / trend analysis &amp; b) prevention.</v>
          </cell>
          <cell r="BM104" t="str">
            <v>R Prasad / C Carter</v>
          </cell>
          <cell r="BN104">
            <v>35948</v>
          </cell>
          <cell r="BO104" t="str">
            <v>Close BPR as-is noting that per Emmott email, not enough trend data to merit further cause determination, 9/10/98.</v>
          </cell>
          <cell r="BT104" t="str">
            <v>Z Crouch / R Prasad</v>
          </cell>
          <cell r="BU104">
            <v>36048</v>
          </cell>
          <cell r="BV104" t="str">
            <v>S Paulk</v>
          </cell>
          <cell r="BW104" t="str">
            <v>cc: Z Crouch</v>
          </cell>
          <cell r="BX104" t="str">
            <v>Rick Jones / Jerry Lee</v>
          </cell>
          <cell r="BY104" t="str">
            <v>cc: G Orr, P Stone</v>
          </cell>
          <cell r="BZ104" t="str">
            <v>awaiting cause &amp; prevention from Emmott</v>
          </cell>
          <cell r="CA104">
            <v>36052</v>
          </cell>
        </row>
        <row r="105">
          <cell r="B105">
            <v>0</v>
          </cell>
          <cell r="D105">
            <v>9</v>
          </cell>
          <cell r="E105">
            <v>0</v>
          </cell>
          <cell r="F105" t="str">
            <v>Couldn't get positive test on zxpacker.  Tool hand jumped from other rig in field to this one and didn'd have paperwork when job was run.</v>
          </cell>
          <cell r="G105" t="str">
            <v>On way in</v>
          </cell>
          <cell r="I105" t="str">
            <v>J. Widdel/ Bert Istre</v>
          </cell>
          <cell r="J105" t="str">
            <v>Broussard</v>
          </cell>
          <cell r="L105" t="str">
            <v>on lost paperwork 29629</v>
          </cell>
          <cell r="M105" t="str">
            <v xml:space="preserve">' </v>
          </cell>
          <cell r="N105" t="str">
            <v>"</v>
          </cell>
          <cell r="O105" t="str">
            <v>5 1/2" HMC w/ ZXP pbr</v>
          </cell>
          <cell r="R105" t="str">
            <v>Coastal</v>
          </cell>
          <cell r="T105" t="str">
            <v>B-9</v>
          </cell>
          <cell r="AA105">
            <v>5.5</v>
          </cell>
          <cell r="AD105">
            <v>9689</v>
          </cell>
          <cell r="AF105" t="str">
            <v>O&gt;B&gt;</v>
          </cell>
          <cell r="AI105" t="str">
            <v>N/A</v>
          </cell>
          <cell r="AK105" t="str">
            <v>Tag Bottom w/5.5" liner, attempt to circ. 10% returns, orders from co. rep to set hanger back off liner, p/u 3-4' , lost 25-30k#set dn 50k#started to displace,cement, drop dart,sheared plug @145.5 bbl displaced,pump 60.5 bbl,mud didn't bump.  P/u 8-10' to</v>
          </cell>
          <cell r="AL105" t="str">
            <v xml:space="preserve">set ZXP, tag and set 70-75K#dn, shear @40-45, p/u10-12'close hydrill, test, no test, L/D string, set 80-85K# dn on zxp, set 5 min, did not rotate.p/u 10-12' atempt to test, no test, orders from Co. rep to corc.long way.  Hand recommended to attempt to </v>
          </cell>
          <cell r="AM105" t="str">
            <v xml:space="preserve">set 70K# dn on zxp and rotate.  p/u and set seal assy. inside pbr and attempt to test.  Coastal decided not to follow recommendation.  told co rep its possible to damage or loose something in the hole.  Hand assured that would not occur.  After circ. </v>
          </cell>
          <cell r="AN105" t="str">
            <v>no other tests were done. Pooh w/ setting tool.</v>
          </cell>
          <cell r="AY105">
            <v>0</v>
          </cell>
          <cell r="AZ105" t="str">
            <v>Th cause of the zxp not testing is under investigation6-10-98</v>
          </cell>
          <cell r="BF105" t="str">
            <v>Jeff Widdel</v>
          </cell>
          <cell r="BG105">
            <v>35956</v>
          </cell>
          <cell r="BH105" t="str">
            <v>1) completed job as planned, 2) Submit BPR to Emmott requesting a) cause / trend analysis &amp; b) prevention.</v>
          </cell>
          <cell r="BI105" t="str">
            <v xml:space="preserve">Inform Co rep of policies and procedures and not to have co rep telling baker rep how to run Baker tools..  The call to the coordinator was made 6/1/98 for drawings and tickets and received drawings on 6/3/98 but did not receive tickets. </v>
          </cell>
          <cell r="BM105" t="str">
            <v>J Widdel, P Stark, G Hoffpauir</v>
          </cell>
          <cell r="BN105">
            <v>35956</v>
          </cell>
          <cell r="BO105" t="str">
            <v>Inform hands when there is trouble to call in… Never run tools w/o paperwork, as was done in this case.</v>
          </cell>
          <cell r="BT105" t="str">
            <v>J Widdel</v>
          </cell>
          <cell r="BU105">
            <v>35956</v>
          </cell>
        </row>
        <row r="106">
          <cell r="B106">
            <v>0</v>
          </cell>
          <cell r="D106">
            <v>9</v>
          </cell>
          <cell r="E106">
            <v>0</v>
          </cell>
          <cell r="F106" t="str">
            <v>zxp extension's stub acme threads are not phosphate coated nor greased, as found by Tim Wootan, design engineer from Emmott</v>
          </cell>
          <cell r="G106" t="str">
            <v>n/a</v>
          </cell>
          <cell r="I106" t="str">
            <v>R Prasad, T Wootan</v>
          </cell>
          <cell r="J106" t="str">
            <v>Broussard</v>
          </cell>
          <cell r="L106">
            <v>29629</v>
          </cell>
          <cell r="M106">
            <v>296290132</v>
          </cell>
          <cell r="N106" t="str">
            <v>w/o 156132</v>
          </cell>
          <cell r="O106" t="str">
            <v xml:space="preserve">LINER PACKER, TYPE 'ZXP', W/RH PROFILE &amp; HOLD DOWN SLIPS, 10 FT TYPE PBR EXT., 7.000 IN. VAM BOX DOWN X 9.625 IN. 47.0-53.50 LB/FT, 8.250 EXT OD, 7.375 EXT ID, 8.312 TOOL OD, 6.188 TOOL ID,(6.151 DRIFT) </v>
          </cell>
          <cell r="P106" t="str">
            <v>w/o 156132</v>
          </cell>
          <cell r="Q106" t="str">
            <v>w/o 156132</v>
          </cell>
          <cell r="R106" t="str">
            <v>Force Energy</v>
          </cell>
          <cell r="T106" t="str">
            <v>n/a</v>
          </cell>
          <cell r="AA106" t="str">
            <v>n/a</v>
          </cell>
          <cell r="AD106" t="str">
            <v>n/a</v>
          </cell>
          <cell r="AF106" t="str">
            <v>n/a</v>
          </cell>
          <cell r="AI106" t="str">
            <v>n/a</v>
          </cell>
          <cell r="AK106" t="str">
            <v>On 6/12/98, shop disassembled extension from zxp in order to bore this zxp for a Force job for which eqpt was on order but per P Miser, the job was going to call in earlier than expected date of 6/18/98; upon</v>
          </cell>
          <cell r="AL106" t="str">
            <v>asking Emmott about the eqpt on order for this job, we found that the eqpt from Emmott may k=make it in time for the shipment; thus, on 6/15/98, we started reassembling the zxp's extension during which Tim questioned why the stub acme thread was not phos-</v>
          </cell>
          <cell r="AM106" t="str">
            <v>phated as an Emmott Rd requirement for stub acme threads.  We are requesting whether we need to do anything in the event that we disassemble another zxp's extension &amp; see a stub acme thread not phosphated nor dry-moly'ed nor greased.  (Per Tim, we dry-</v>
          </cell>
          <cell r="AN106" t="str">
            <v>moly'ed this one at re-assy.  Possibly engr bom does not list this requirement?</v>
          </cell>
          <cell r="AU106">
            <v>200</v>
          </cell>
          <cell r="AV106">
            <v>0</v>
          </cell>
          <cell r="AX106">
            <v>73</v>
          </cell>
          <cell r="AY106">
            <v>0</v>
          </cell>
          <cell r="AZ106" t="str">
            <v>Per Z Crouch reponse 6/17/98, no tieback sleeves are to be phosphated; thus, risk of galling still exists here if removing extensions.</v>
          </cell>
          <cell r="BF106" t="str">
            <v>Z Crouch / R Prasad</v>
          </cell>
          <cell r="BG106">
            <v>35968</v>
          </cell>
          <cell r="BH106" t="str">
            <v>1) Per T Wootan, dry-moly'ed this conn prior to making it back up.  2) Submit BPR to Emmott requesting any needed further action either in the bom, mfg / assy practice, &amp; / or here if &amp; when disassembling zxp extensions.</v>
          </cell>
          <cell r="BM106" t="str">
            <v>R Prasad</v>
          </cell>
          <cell r="BN106">
            <v>35962</v>
          </cell>
          <cell r="BO106" t="str">
            <v>1) None at Emmott Rd as per Z Crouch reponse, no tieback extensions are to be phosphated at Emmott Rd per his memo 6/17/98.</v>
          </cell>
          <cell r="BQ106" t="str">
            <v>DATE:____________</v>
          </cell>
          <cell r="BT106" t="str">
            <v>R Prasad</v>
          </cell>
          <cell r="BU106">
            <v>35968</v>
          </cell>
          <cell r="BV106" t="str">
            <v>S Paulk</v>
          </cell>
          <cell r="BW106" t="str">
            <v>Z Crouch</v>
          </cell>
          <cell r="BX106" t="str">
            <v>n/a</v>
          </cell>
          <cell r="BY106" t="str">
            <v>cc: G Orr, P Stone</v>
          </cell>
          <cell r="BZ106" t="str">
            <v>awaiting PA by Cade</v>
          </cell>
        </row>
        <row r="107">
          <cell r="B107">
            <v>0</v>
          </cell>
          <cell r="D107">
            <v>9</v>
          </cell>
          <cell r="E107">
            <v>0</v>
          </cell>
          <cell r="F107" t="str">
            <v>Thought we did not see liner wiper plug shear off running tool; thought lwp was still on running tool when it was actually in landing collar (dp size given by co rep was wrong)</v>
          </cell>
          <cell r="G107">
            <v>353560</v>
          </cell>
          <cell r="I107" t="str">
            <v>R Prasad, K Bergeron</v>
          </cell>
          <cell r="J107" t="str">
            <v>Broussard</v>
          </cell>
          <cell r="L107">
            <v>26921</v>
          </cell>
          <cell r="M107" t="str">
            <v>269-21-0001</v>
          </cell>
          <cell r="N107" t="str">
            <v>n/a</v>
          </cell>
          <cell r="O107" t="str">
            <v>Liner wiper plug 5 IN. 13-20.80-LB/FT, TO CATCH 1.812 IN. OD</v>
          </cell>
          <cell r="R107" t="str">
            <v>Ocean Energy</v>
          </cell>
          <cell r="T107" t="str">
            <v>#3</v>
          </cell>
          <cell r="AA107" t="str">
            <v>5"</v>
          </cell>
          <cell r="AD107">
            <v>14408</v>
          </cell>
          <cell r="AF107" t="str">
            <v>N/A</v>
          </cell>
          <cell r="AI107" t="str">
            <v>?</v>
          </cell>
          <cell r="AK107" t="str">
            <v>DID NOT SEE LINER WIPER PLUG SHEAROFF RUNNING TOOL</v>
          </cell>
          <cell r="AU107">
            <v>600</v>
          </cell>
          <cell r="AV107">
            <v>0</v>
          </cell>
          <cell r="AX107">
            <v>62</v>
          </cell>
          <cell r="AY107">
            <v>0</v>
          </cell>
          <cell r="AZ107" t="str">
            <v xml:space="preserve">Co.man told me that he had 3.5" 13.30# s-135 drill pipe after cement job I found out they had 3.5" 15.50# s-135 drill pipe,so our displacementwas wrong. </v>
          </cell>
          <cell r="BA107" t="str">
            <v xml:space="preserve">when we slowed down ten bbls.@ 90 bbls we were at our shear point for the 3.5"15.50# drillpipe,so at 98 bbls we were watching for the shear of the liner </v>
          </cell>
          <cell r="BB107" t="str">
            <v xml:space="preserve">wiper plug for the 3.5" 13.30# drill pipe we were bumping the liner wiper plug in the landing collar.NOTE: our displacement for the liner was only </v>
          </cell>
          <cell r="BC107" t="str">
            <v>10 bbls.</v>
          </cell>
          <cell r="BF107" t="str">
            <v>Keith Bergeron</v>
          </cell>
          <cell r="BG107">
            <v>35963</v>
          </cell>
          <cell r="BH107" t="str">
            <v xml:space="preserve">1) On location, recalculated and figures showed that we were 3 bbls. ahead of our calculations to bump the lwp in the landing collar.  2) BOT sales to request the </v>
          </cell>
          <cell r="BI107" t="str">
            <v>customer to implement action to prevent recurrence of giving incorrect well / job parameters (dp weight).</v>
          </cell>
          <cell r="BM107" t="str">
            <v>R Prasad,K Bregeron</v>
          </cell>
          <cell r="BN107">
            <v>35963</v>
          </cell>
          <cell r="BO107" t="str">
            <v>1) Attn BOT TSTs: do not trust that co. man knows what type drill pipe he has on location.  At all times possible, check the manufacturer tab on pin end of tool joint to see what weight and</v>
          </cell>
          <cell r="BQ107" t="str">
            <v>Misty: place a signed copy of each TST acknowledgement (signed BPR) into TST personnel file upon entering date of each TST's acknowledgement into our Cade Training Log under "TST Rule #. . .".</v>
          </cell>
          <cell r="BT107" t="str">
            <v>R Prasad  K Bergeron</v>
          </cell>
          <cell r="BU107">
            <v>35963</v>
          </cell>
          <cell r="BV107" t="str">
            <v>M Gaspard, N Johnson</v>
          </cell>
          <cell r="BW107" t="str">
            <v>cc: Z Crouch</v>
          </cell>
          <cell r="BX107" t="str">
            <v>cc: J Juergens</v>
          </cell>
          <cell r="BY107" t="str">
            <v>cc: G Orr, P Stone</v>
          </cell>
          <cell r="BZ107" t="str">
            <v>awaiting sales / cust &amp; TST's implementation of PA</v>
          </cell>
        </row>
        <row r="108">
          <cell r="B108">
            <v>0</v>
          </cell>
          <cell r="D108">
            <v>9</v>
          </cell>
          <cell r="E108">
            <v>0</v>
          </cell>
          <cell r="F108" t="str">
            <v>EXTRA HIGH PRESSURETO RELEASE PINNED FOR 2310 IT TOOK 3000 PSI,TO RELEASE.HYDRO TRIP SUB PINNED FOR 3220 PSI.SHEARED AT 4500 PSI.</v>
          </cell>
          <cell r="G108" t="str">
            <v>LB354390</v>
          </cell>
          <cell r="I108" t="str">
            <v>HAROLD MENARD</v>
          </cell>
          <cell r="J108" t="str">
            <v>BROUSSARD</v>
          </cell>
          <cell r="L108" t="str">
            <v>266-66</v>
          </cell>
          <cell r="M108" t="str">
            <v>266-66-0005</v>
          </cell>
          <cell r="N108" t="str">
            <v>LCHR16</v>
          </cell>
          <cell r="O108" t="str">
            <v>5.5HR LINER SETTING TOOL</v>
          </cell>
          <cell r="R108" t="str">
            <v>AMOCO</v>
          </cell>
          <cell r="T108" t="str">
            <v>#6</v>
          </cell>
          <cell r="AA108" t="str">
            <v>4 1/2"</v>
          </cell>
          <cell r="AD108" t="str">
            <v>15201'</v>
          </cell>
          <cell r="AF108" t="str">
            <v>OIL BASE</v>
          </cell>
          <cell r="AI108" t="str">
            <v>?</v>
          </cell>
          <cell r="AK108" t="str">
            <v>EZTRA HIGH PRESSURE TO RELEASE TOOL PINNED FOR 2310 PSI  IT TOOK 3000 PSI. TO DISCONNECT. HYDRO TRIP SUB PINNED FOR 3220 PSI. IT SHEARED AT 4500 PSI.</v>
          </cell>
          <cell r="AY108">
            <v>0</v>
          </cell>
        </row>
        <row r="109">
          <cell r="B109">
            <v>0</v>
          </cell>
          <cell r="D109">
            <v>9</v>
          </cell>
          <cell r="E109">
            <v>0</v>
          </cell>
          <cell r="F109" t="str">
            <v>CMC slipped downhole upon setting it; tried resetting but slipped again</v>
          </cell>
          <cell r="G109">
            <v>355930</v>
          </cell>
          <cell r="I109" t="str">
            <v>R Prasad f/ H McFarlain</v>
          </cell>
          <cell r="J109" t="str">
            <v>Broussard</v>
          </cell>
          <cell r="L109">
            <v>29223</v>
          </cell>
          <cell r="M109">
            <v>292100630</v>
          </cell>
          <cell r="N109" t="str">
            <v>w/o 164303</v>
          </cell>
          <cell r="O109" t="str">
            <v xml:space="preserve"> LINER HANGER, TYPE CMC, 7.625 IN. 47.10 LB/FT X    
 9.625 IN. 53.50 LB/FT, HYDRIL MAC II PIN X PIN     
 8.312 IN. OD, WITH RIGHT HAND SET JAY, 110 KSI MYS </v>
          </cell>
          <cell r="P109" t="str">
            <v>970181-L</v>
          </cell>
          <cell r="Q109" t="str">
            <v>RO 164303</v>
          </cell>
          <cell r="R109" t="str">
            <v>AMOCO</v>
          </cell>
          <cell r="T109">
            <v>9</v>
          </cell>
          <cell r="AA109">
            <v>7.625</v>
          </cell>
          <cell r="AD109">
            <v>15741.09</v>
          </cell>
          <cell r="AF109" t="str">
            <v>obm</v>
          </cell>
          <cell r="AI109" t="str">
            <v>no</v>
          </cell>
          <cell r="AK109" t="str">
            <v>While running liner in OH at 150std @ 19649.82 stuck liner, circulated liner 3.5 bpm 970 psi for 7 1/2 hr.liner come free; Set hgr, put 120klb down on it; hanger gave way, tried to set it 3 more times but could not, so we released from the setting tool</v>
          </cell>
          <cell r="AU109">
            <v>1000</v>
          </cell>
          <cell r="AV109" t="str">
            <v>none</v>
          </cell>
          <cell r="AX109">
            <v>75</v>
          </cell>
          <cell r="AY109">
            <v>0</v>
          </cell>
          <cell r="AZ109" t="str">
            <v>Possibly slips were not hardened properly when mfg this CMC on RO??</v>
          </cell>
          <cell r="BF109" t="str">
            <v>H McFarlain, F Jones</v>
          </cell>
          <cell r="BG109">
            <v>35968</v>
          </cell>
          <cell r="BH109" t="str">
            <v>1) on location, set hgr on bottom, 2) Submit BPR to Emmott requesting investigation of this CMC with respect to engr or mfg for cause &amp; preventive action at source</v>
          </cell>
          <cell r="BM109" t="str">
            <v>R Prasad / F Jones</v>
          </cell>
          <cell r="BN109">
            <v>35968</v>
          </cell>
          <cell r="BO109" t="str">
            <v>propose sales men to quote mech flex lock hangers for heavier liners and especcially when a packeris involved.untill cmc slips are determined to be OK.  Response from Dennis Krauss received from Emmott but mis-understanding so replied back to D Krauss</v>
          </cell>
          <cell r="BV109" t="str">
            <v>S Paulk</v>
          </cell>
          <cell r="BW109" t="str">
            <v>cc: Z Crouch</v>
          </cell>
          <cell r="BX109" t="str">
            <v>cc: K Hedrick</v>
          </cell>
          <cell r="BY109" t="str">
            <v>cc: G Orr, P Stone</v>
          </cell>
          <cell r="BZ109" t="str">
            <v>10/12/98: awaiting D Krauss response after misunderstanding 6/22/98</v>
          </cell>
        </row>
        <row r="110">
          <cell r="B110">
            <v>0</v>
          </cell>
          <cell r="D110">
            <v>9</v>
          </cell>
          <cell r="E110">
            <v>0</v>
          </cell>
          <cell r="F110" t="str">
            <v>1) Sales info stated 5 1/2 20# but liner was 23# so had to send another xo to dock; 2) Flex-lock hgr set above rotary as mu hgr &amp; pumping in since stuck</v>
          </cell>
          <cell r="G110">
            <v>355824</v>
          </cell>
          <cell r="I110" t="str">
            <v>R Prasad f/ K Bergeron</v>
          </cell>
          <cell r="J110" t="str">
            <v>Broussard</v>
          </cell>
          <cell r="L110">
            <v>29253</v>
          </cell>
          <cell r="M110" t="str">
            <v>292533217 hgr body,  292505302 hgr</v>
          </cell>
          <cell r="N110" t="str">
            <v>w/o 166076</v>
          </cell>
          <cell r="O110" t="str">
            <v xml:space="preserve">BODY F/HYDRAULIC FLEX-LOCK LINER HANGER, 5.500 IN.
 20.00 LB/FT VAM PIN X 5.500 IN. 20.00 LB/FT VAM  
PIN, X 7.625" 24-47.1 LB/FT, 10 FT. LONG, 5.515   
OD, 4.778 ID, P-110                               </v>
          </cell>
          <cell r="P110" t="str">
            <v>970216-L</v>
          </cell>
          <cell r="Q110" t="str">
            <v>RO 166076</v>
          </cell>
          <cell r="R110" t="str">
            <v>Stone</v>
          </cell>
          <cell r="T110" t="str">
            <v>A-1 S/T</v>
          </cell>
          <cell r="AA110">
            <v>5.5</v>
          </cell>
          <cell r="AD110" t="str">
            <v>11650'</v>
          </cell>
          <cell r="AF110" t="str">
            <v>n/a</v>
          </cell>
          <cell r="AI110" t="str">
            <v>no</v>
          </cell>
          <cell r="AK110" t="str">
            <v xml:space="preserve">1) Sales quote info received at district shows 20# liner but when TST on location &amp; phoned in to HM coordinator, found it was actually 23#.  2) TST called in to report that when mu hgr at rotary, liner was stuck so went to break circ &amp; flexlok hgr </v>
          </cell>
          <cell r="AL110" t="str">
            <v>set above rotary.  Coord advised co to shift cylinder back &amp; re-pin but co rep said if he got the liner un-stuck, he was continuing in hole such that he did not have enough time to re-pin the hanger; final option was to cut the slips &amp; rih.</v>
          </cell>
          <cell r="AV110" t="str">
            <v>unknown</v>
          </cell>
          <cell r="AX110">
            <v>62</v>
          </cell>
          <cell r="AY110">
            <v>0</v>
          </cell>
          <cell r="AZ110" t="str">
            <v>1) Sales vs cust info discrepancy?  2) liner stuck so had to pump in to un-stick but hgr set in process?  TST aware of hgr setting pressure at this time?</v>
          </cell>
          <cell r="BA110" t="str">
            <v xml:space="preserve">1)setting pressure was not provided on whse drawing 2)setting pressure was not provided to tst at prebreifing3)tstdid not call in to question it before running hanger </v>
          </cell>
          <cell r="BF110" t="str">
            <v>R Prasad / F Jones</v>
          </cell>
          <cell r="BG110">
            <v>35968</v>
          </cell>
          <cell r="BH110" t="str">
            <v xml:space="preserve">1) D Wade delivered a 23# xo to dock to remediate liner wt discrepancy on xo bushing, 2) Co did cut off hgr slips &amp; rih &amp; set on btm as-is; 3) Sales rep / ops coord to confirm compatibility of liner hanger body &amp; of v set shoe ran weatherford shoe </v>
          </cell>
          <cell r="BI110" t="str">
            <v>4) Request sales rep to confirm w/ customer that nonconformances above attributed to root causes of customer (liner wt spec &amp; liner stuck condition)  5) Request (per P Stark 7/7/98) that emmott engr review GC hydraullic</v>
          </cell>
          <cell r="BJ110" t="str">
            <v>hangers for possible shear pin qty increase across the board so that we may break circulation as needed, prior to getting to bottom, w/ lower risk of shearing cylinder in the meantime.</v>
          </cell>
          <cell r="BM110" t="str">
            <v>R Prasad / F Jones</v>
          </cell>
          <cell r="BN110">
            <v>35968</v>
          </cell>
          <cell r="BO110" t="str">
            <v xml:space="preserve">1) whse men must to put setting pressure on drawing 2)coord. must make sure tst knows setting press at prebreifing 3) tst must to make sure he knows the setting pressbefore running job &amp; must carry inventory required for contingency planning on a job </v>
          </cell>
          <cell r="BQ110" t="str">
            <v xml:space="preserve">Whse men:______________________  Coordinator:____________________TST__________________________; Per WF Jones 11/12/98, "standardized pre-job briefings we are now having".  Per Z Crouch email 10/20/98, </v>
          </cell>
          <cell r="BR110" t="str">
            <v xml:space="preserve">"correct cylinder areas, shear forces, and pin values are reflected in the Tech Units for the Flex Lock and HMC currently on the BOTWEB" (yes, tech units dated 7/98 updated in BOTWEB; this BPR filed in 6/98).  Also, as of 11/98, as400 description has not </v>
          </cell>
          <cell r="BS110" t="str">
            <v>been updated to reflect setting pressure per our request to Dennis Krauss, Emmott; oh well we guess the tech unit update will have to be sufficient.</v>
          </cell>
          <cell r="BT110" t="str">
            <v>R Prasad/F JONES</v>
          </cell>
          <cell r="BU110" t="str">
            <v>6/25/98, 11/12/98</v>
          </cell>
          <cell r="BV110" t="str">
            <v>T Higginbotham / G Hoffpauir / Z Crouch / S Paulk</v>
          </cell>
          <cell r="BW110" t="str">
            <v>cc: Z Crouch</v>
          </cell>
          <cell r="BX110" t="str">
            <v>T Higginbotham</v>
          </cell>
          <cell r="BY110" t="str">
            <v>cc: G Orr, P Stone</v>
          </cell>
          <cell r="BZ110" t="str">
            <v>R Prasad / F Jones</v>
          </cell>
          <cell r="CA110">
            <v>36111</v>
          </cell>
        </row>
        <row r="111">
          <cell r="B111">
            <v>0</v>
          </cell>
          <cell r="D111">
            <v>8</v>
          </cell>
          <cell r="E111">
            <v>0</v>
          </cell>
          <cell r="F111" t="str">
            <v>pdp did not leave LC Head; hand wheel not backed out fully?  valves / wheel operated in improper sequence or inaccurate procedure</v>
          </cell>
          <cell r="G111">
            <v>357291</v>
          </cell>
          <cell r="I111" t="str">
            <v>Sammie Ireland</v>
          </cell>
          <cell r="J111" t="str">
            <v>Broussard</v>
          </cell>
          <cell r="L111" t="str">
            <v>27020, 26921, 27820</v>
          </cell>
          <cell r="M111" t="str">
            <v>270200058, 269210160, 278200004</v>
          </cell>
          <cell r="N111" t="str">
            <v>pdp w/o 452857; lwp w/o 479971</v>
          </cell>
          <cell r="O111" t="str">
            <v xml:space="preserve">2 1/4" pdp, &amp; lwp, PLUG DROP HEAD PLUG DROPPING MANIFOLD, BROWN TYPE 
LAKE CHARLES, 4 1/2 IN. IF MODIFIED MANIFOLD, WITH
 4.500 IN. OD LIFT NIPPLE WITH 2.063 IN. ID BALL  
DROPPING PORT, 4140 HT                            </v>
          </cell>
          <cell r="Q111" t="str">
            <v>pdp w/o 452857; lwp w/o 479971</v>
          </cell>
          <cell r="R111" t="str">
            <v>Vastar</v>
          </cell>
          <cell r="T111">
            <v>1</v>
          </cell>
          <cell r="AA111">
            <v>7.625</v>
          </cell>
          <cell r="AD111">
            <v>11380</v>
          </cell>
          <cell r="AF111" t="str">
            <v>good</v>
          </cell>
          <cell r="AI111" t="str">
            <v>yes</v>
          </cell>
          <cell r="AK111" t="str">
            <v>TST called in to say pdp did not latch into lwp, I.e., pdp may still be in LC head or flag sub; did cmt job;  TST still on location; D Wade &amp; H Melville looked at LC head 4 1/2 in shop to confirm that even if complete rod from end of lift sub of this LC</v>
          </cell>
          <cell r="AL111" t="str">
            <v>head was cut off, the pdp should still have clearance to properly launch at pressure from top end; thus, if in LC head still, then it was threaded into the top connection; otherwise, the pdp may still be in flag sub (TST noted to Wade that the flag sub</v>
          </cell>
          <cell r="AM111" t="str">
            <v>was stiff in operation); ball sub was verified as made up below the flag sub; reg engr &amp; TST have left this morning to check this out &amp; ensure the surface eqpt is not torn down until the assy is brought into the shop.</v>
          </cell>
          <cell r="AN111" t="str">
            <v xml:space="preserve">Lengths of pin in top sub  are different for many assemblies, this can contribute to the occurance of non- conformance.  The pdp and pin need to match in order to ensure the pdp is below the top port.  Per final discussion btw F Jones, P Stark, R Prasad, </v>
          </cell>
          <cell r="AO111" t="str">
            <v>as long as the bottom fin was below the port (as is the case as long as the stub of the lift sub is length per engr field bulletin 3.5"), then the pdp should have left the head, unless some other obstruction (plug stop bar</v>
          </cell>
          <cell r="AP111" t="str">
            <v xml:space="preserve"> on hand wheel) was in its way, I.e., via not opening wheel out enough.  Thus, the tech unit was probably not followed by the TST / TST trainee in operating the LC Head.</v>
          </cell>
          <cell r="AU111">
            <v>20308.5</v>
          </cell>
          <cell r="AV111">
            <v>19708.5</v>
          </cell>
          <cell r="AX111">
            <v>29</v>
          </cell>
          <cell r="AY111">
            <v>0</v>
          </cell>
          <cell r="AZ111" t="str">
            <v xml:space="preserve">Pin in lift sub was cut off per field bulletin; ref BPR 0029; possibly this allowed plug to move back up blocking top port hole  which would allow the fluid being pumped to bypass the plug.  </v>
          </cell>
          <cell r="BA111" t="str">
            <v>questioned that during the pumping procedure the pdp fins  moved up  above the top port.    Flag sub was checked upon arrival at shop &amp; was free to move by hand - ok operationally.</v>
          </cell>
          <cell r="BB111" t="str">
            <v xml:space="preserve">Final cause discussed 7/8/98: Per final discussion btw F Jones, P Stark, R Prasad,   on hand wheel) was in its way, I.e., via not opening wheel out enough.  Thus, the tech unit was probably not followed by the TST / TST trainee in operating the LC Head.  </v>
          </cell>
          <cell r="BC111" t="str">
            <v>Trainee to be fully trained with not only operations of tools but mechanics &amp; background / reasons for sequences of events followed during tools' operations (LC Head operations).</v>
          </cell>
          <cell r="BF111" t="str">
            <v>R Prasad / F Jones / P Stark</v>
          </cell>
          <cell r="BG111" t="str">
            <v>6/25/98, 7/8/98</v>
          </cell>
          <cell r="BH111" t="str">
            <v xml:space="preserve">See nonconformance section til now, 6/25/98, 11 am.; still identifying cause; 1) Per D Wade, Vastar will be here on Tuesday 6/30/98 with sales rep T Hanberry to see the LC head w/ plug in it.  </v>
          </cell>
          <cell r="BI111" t="str">
            <v>Obtain &amp; report any costs incurred to customer or indirect costs @ BOT.  2) Proposed to F Jones at district to (if we do not tear down the head during</v>
          </cell>
          <cell r="BJ111" t="str">
            <v xml:space="preserve">the Vastar visit) to pressure up on the top port &amp; see what pressure is required to pump the dart thru (per TST, the plug did not leave even with 1900 psi, 8 bpm on it); then we may determine better the cause for proposed preventive action.  </v>
          </cell>
          <cell r="BK111" t="str">
            <v xml:space="preserve">Nothing further found during Vaster visit 7/1/98 per F Jones except that 2nd fin of PDP was definitely below the top valve port &amp; the fin was folded downward.  3) Submit BPR to engineering to review this </v>
          </cell>
          <cell r="BL111" t="str">
            <v>BPR and the field bulletin EB4-97 from Feb 1997 resulting from BPR LB0029 filed November 1996 to expedite any preventive action that may help in minimizing any risk of recurrence here or at another district, I.e., change in LC head's lift sub stub? no</v>
          </cell>
          <cell r="BM111" t="str">
            <v>R Prasad</v>
          </cell>
          <cell r="BN111" t="str">
            <v>6/26/98, 7/2/98</v>
          </cell>
          <cell r="BO111" t="str">
            <v>TST to follow operation procedures &amp; ensure that trainee is doing so as well, prior to allowing the trainee to commence any operations.  I.e., the BOT rep MUST ensure the hand wheel is backed out fully per tech unit &amp; that valves are opened &amp; closed in</v>
          </cell>
          <cell r="BQ111" t="str">
            <v xml:space="preserve">BPR upon training / re-training all other Liner Hanger TSTs of LC Head operation procedures; I.e., follow tech unit instead of someone's verbal instructions, as these two TSTs did.  Also, trainers WILL ensure trainees are capable of performing properly </v>
          </cell>
          <cell r="BR111" t="str">
            <v xml:space="preserve">before allowing him to do so.  All TSTs to sign &amp; date acknowledgement of these rules (Training Log Rule #14).  TST:____________________; Date:____________.  Per WF Jones email 11/12/98, </v>
          </cell>
          <cell r="BS111" t="str">
            <v>"prevention includes the transfer of lc heads to other disctricts outside the gc area, allowing us to standardize in the td type head."</v>
          </cell>
          <cell r="BT111" t="str">
            <v>R Prasad / F Jones / P Stark</v>
          </cell>
          <cell r="BU111" t="str">
            <v>7/8/98, 11/12/98</v>
          </cell>
          <cell r="BV111" t="str">
            <v>S Paulk, T Hanberry, F Jones</v>
          </cell>
          <cell r="BW111" t="str">
            <v>Z Crouch</v>
          </cell>
          <cell r="BX111" t="str">
            <v>T Hanberry</v>
          </cell>
          <cell r="BY111" t="str">
            <v>cc: G Orr, P Stone</v>
          </cell>
          <cell r="BZ111" t="str">
            <v>awaiting completion of pa (transfer LC heads) 11/12/98</v>
          </cell>
        </row>
        <row r="112">
          <cell r="B112">
            <v>0</v>
          </cell>
          <cell r="D112">
            <v>8</v>
          </cell>
          <cell r="E112">
            <v>0</v>
          </cell>
          <cell r="F112" t="str">
            <v>New debris barrier was found collapsed when out of hole with running tool</v>
          </cell>
          <cell r="G112">
            <v>354189</v>
          </cell>
          <cell r="I112" t="str">
            <v>Cliff Carter / R Prasad</v>
          </cell>
          <cell r="J112" t="str">
            <v>Broussard</v>
          </cell>
          <cell r="L112">
            <v>26543</v>
          </cell>
          <cell r="M112">
            <v>265430013</v>
          </cell>
          <cell r="N112" t="str">
            <v>w/o 168724; 170228</v>
          </cell>
          <cell r="O112" t="str">
            <v>Liner Top Debris Barrier</v>
          </cell>
          <cell r="P112" t="str">
            <v>970285-L</v>
          </cell>
          <cell r="Q112" t="str">
            <v>170228?</v>
          </cell>
          <cell r="R112" t="str">
            <v>Amoco</v>
          </cell>
          <cell r="T112">
            <v>1</v>
          </cell>
          <cell r="AA112">
            <v>11.75</v>
          </cell>
          <cell r="AD112">
            <v>8610.83</v>
          </cell>
          <cell r="AF112" t="str">
            <v>novaplus</v>
          </cell>
          <cell r="AI112" t="str">
            <v>n/a</v>
          </cell>
          <cell r="AK112" t="str">
            <v xml:space="preserve">(Background info: as rih w/ liner, it got stuck at 14081'; tried working string from 450000 to 800000# w/ 15' stroke, tried circulating starting with 400 psi up to 900 psi, mu std #84, worked pipe from 330 klb to 800 klb, stood back std #84, mu single , </v>
          </cell>
          <cell r="AL112" t="str">
            <v xml:space="preserve">p to 1150 psi, would not circulate; (weatherford) flaot eqpt would not shear, pulled 110klb overpull to 720klb, 66" stretch reading; pulled 150klb overpull to 810klb, 88" stretch reading; p to 1350 psi (weatherford) float eqpt sheared, then we circulated </v>
          </cell>
          <cell r="AM112" t="str">
            <v>at 700 psi 35 spm @ 3 bpm w/ 10% returns; tried with 550 psi 20 spm @ 2 bpm w/ 10% returns; pulled to 720klb &amp; waited on orders; released setting tool w/ 20 rounds - no trouble; toh with setting tool, laid down).  Found screen debris barrier was collapsed</v>
          </cell>
          <cell r="AU112">
            <v>2400</v>
          </cell>
          <cell r="AX112">
            <v>73</v>
          </cell>
          <cell r="AY112">
            <v>0</v>
          </cell>
          <cell r="BH112" t="str">
            <v>1) Submit BPR w/ running tool to Emmott Rd for investigation of root cause and implementation of preventive action.  2) Record final costs &amp; complete preventive actions at required steps (if another one is setup on another job here or elsewhere in similar</v>
          </cell>
          <cell r="BI112" t="str">
            <v>conditions, etc.)  3) Notify Sales rep for any preventive action needed at sales / operations stage.  4) Request from Emmott any disposition on the redress kit / conversion kit for this tool.</v>
          </cell>
          <cell r="BM112" t="str">
            <v>R Prasad</v>
          </cell>
          <cell r="BN112">
            <v>35975</v>
          </cell>
          <cell r="BV112" t="str">
            <v>S Paulk, R Jones</v>
          </cell>
          <cell r="BW112" t="str">
            <v>Z Crouch</v>
          </cell>
          <cell r="BX112" t="str">
            <v>cc: J Lee</v>
          </cell>
          <cell r="BY112" t="str">
            <v>cc: G Orr, P Stone</v>
          </cell>
          <cell r="BZ112" t="str">
            <v>awaiting cause, costs, &amp; pa</v>
          </cell>
        </row>
        <row r="113">
          <cell r="B113">
            <v>0</v>
          </cell>
          <cell r="D113">
            <v>9</v>
          </cell>
          <cell r="E113">
            <v>0</v>
          </cell>
          <cell r="F113" t="str">
            <v>1) Ball did not seat -deviated 2) Hanger did not shear</v>
          </cell>
          <cell r="G113">
            <v>358131</v>
          </cell>
          <cell r="I113" t="str">
            <v>H McFarlain / F Jones / R Prasad</v>
          </cell>
          <cell r="J113" t="str">
            <v>Broussard</v>
          </cell>
          <cell r="L113" t="str">
            <v>292-03, 266-59</v>
          </cell>
          <cell r="M113" t="str">
            <v>292-03-0686 - HMC, 266594403 INSERT LC</v>
          </cell>
          <cell r="O113" t="str">
            <v>5"X7"HMC HANGER, 5" 15-18# INSERT LC</v>
          </cell>
          <cell r="P113" t="str">
            <v>n/a</v>
          </cell>
          <cell r="Q113" t="str">
            <v>see AS400</v>
          </cell>
          <cell r="R113" t="str">
            <v>Spirit</v>
          </cell>
          <cell r="T113" t="str">
            <v>M-3 S/T</v>
          </cell>
          <cell r="AA113" t="str">
            <v>5"</v>
          </cell>
          <cell r="AD113" t="str">
            <v>12,334'</v>
          </cell>
          <cell r="AF113" t="str">
            <v>N/A</v>
          </cell>
          <cell r="AI113" t="str">
            <v>NO</v>
          </cell>
          <cell r="AK113" t="str">
            <v>1) Dropped Bakelite ball circ. down @2 bpm for 2 total cap.ball would not seat ,then we dropped a bronze ball and circ. it down @2 bpm for 2 total cap. attempted to make ball seat by speeding &amp; slowing pump down,still would not seat</v>
          </cell>
          <cell r="AL113" t="str">
            <v>2) could not set hanger due to ball not seating so we set liner on bottom,and attempted to get off.could not hyd off due to ball not seating</v>
          </cell>
          <cell r="AU113" t="str">
            <v>N/A AT THE TIME OF THIS REPORT</v>
          </cell>
          <cell r="AV113" t="str">
            <v>N/A AT THE TIME OF THIS REPORT</v>
          </cell>
          <cell r="AX113">
            <v>73</v>
          </cell>
          <cell r="AY113">
            <v>0</v>
          </cell>
          <cell r="AZ113" t="str">
            <v xml:space="preserve">1) Cust well had 86.6 deg deviation 2) Ball would not get to seat due to: Per G Givens email 7/2/98, the 'best technique' for ensuring ball gets to seat was not applied; the bettertechnique is to place a short perforated nipple, up-looking cups, </v>
          </cell>
          <cell r="BA113" t="str">
            <v>ST Landing Sub, &amp; liner wiper plug below the running tool.  3) Per G Givens email 7/6/98, other 'plug' systems are not as feasible for implementation as the currently introduced ST landing sub hookup.</v>
          </cell>
          <cell r="BF113" t="str">
            <v>H McFarlain, F Jones</v>
          </cell>
          <cell r="BG113">
            <v>35976</v>
          </cell>
          <cell r="BH113" t="str">
            <v xml:space="preserve">1) ON LOCATION, set liner on bottom 2) REQUEST FROM EMMOTT ENGINEERING A 'BOZO - FINNED BALL' PLUG INTRODUCTION W/ COMM # AS BELLE CHASE HAS (BUT SEVERAL RIGS WOULD NOT ALLOW TST TO PUMP THAT MUCH CAPACITY TO GET BALL DOWN), 3) REQUEST ENGINEERING TO </v>
          </cell>
          <cell r="BI113" t="str">
            <v>DEVELOP LWP W/ BALL SEAT BUILT INTO IT TO INCREASE RELIABILITY OF GETTING BALL ON SEAT &amp; to prevent ball from laying on low side in deviated holes (6/30/98) - see Nodeco's Info Sheet on "Single Wiper Plug w/ Ball Seat" - 7/6/98.  4) Per RJW, review poten-</v>
          </cell>
          <cell r="BJ113" t="str">
            <v>tial fixes for this  'plug' needed to set hanger &amp; release HR / HRD tool given other system constraints (tools' length, costs, learning curve @ sales, coordinator, whse stages, any ad'l tool performance risks induced w/ different hookup.</v>
          </cell>
          <cell r="BK113" t="str">
            <v xml:space="preserve">5) Request (per P Stark &amp; F Jones &amp; R Prasad) from R Bennett / G Givens a review of either (a) ball seat in lwp or (b) 'ball-in-place' near / at float valve which allows flow rate to convert into a plug &amp; add'l pressure to 'blow seat / plug', I.e., like </v>
          </cell>
          <cell r="BL113" t="str">
            <v>auto-fill floats W/ 'ball-in-place' to seat upon flow rate to convert to check valve. 6) PERMANENT (PER G GIVENS 7/6/98) prevention: use ST Landing / Hydrotrip Sub in any wells w/ &gt;'x' deviations; F jones to confirm final interim prevention parameters.</v>
          </cell>
          <cell r="BM113" t="str">
            <v>H McFarland / F Jones / P Stark / R Prasad</v>
          </cell>
          <cell r="BN113" t="str">
            <v>6/30/98, 7/6/98</v>
          </cell>
          <cell r="BO113" t="str">
            <v xml:space="preserve">Awaiting implementation {order eqpt, train coordinators, train whsemen, train TSTs, train illustrator getting new rentals stencils for whse loadout, request mgmt distribution (of new procedure for deviated holes) to Gulf Coast sales reps} upon </v>
          </cell>
          <cell r="BT113" t="str">
            <v>R Prasad / G Givens</v>
          </cell>
          <cell r="BU113">
            <v>35983</v>
          </cell>
          <cell r="BV113" t="str">
            <v>S PAULK 6/30/98, R Bennett &amp; G Givens 7/6/98</v>
          </cell>
          <cell r="BW113" t="str">
            <v>Z Crouch</v>
          </cell>
          <cell r="BX113" t="str">
            <v>cc:T HIGGINBOTHAM, N JOHNSON</v>
          </cell>
          <cell r="BY113" t="str">
            <v>cc: G Orr, P Stone</v>
          </cell>
          <cell r="BZ113" t="str">
            <v>awaiting pa implementation by F Jones et. al.</v>
          </cell>
        </row>
        <row r="114">
          <cell r="B114">
            <v>0</v>
          </cell>
          <cell r="D114">
            <v>8</v>
          </cell>
          <cell r="E114">
            <v>0</v>
          </cell>
          <cell r="F114" t="str">
            <v>Took 3-4 hrs to get off running tool - well conditions</v>
          </cell>
          <cell r="G114">
            <v>358131</v>
          </cell>
          <cell r="I114" t="str">
            <v>H McFarlain / F Jones / R Prasad</v>
          </cell>
          <cell r="J114" t="str">
            <v>Broussard</v>
          </cell>
          <cell r="L114" t="str">
            <v>266-80</v>
          </cell>
          <cell r="M114" t="str">
            <v>266-80-0013</v>
          </cell>
          <cell r="N114" t="str">
            <v>LBHR001</v>
          </cell>
          <cell r="O114" t="str">
            <v>5"HRD RUNNING TOOL</v>
          </cell>
          <cell r="P114" t="str">
            <v>N/A</v>
          </cell>
          <cell r="Q114" t="str">
            <v>see AS400</v>
          </cell>
          <cell r="R114" t="str">
            <v>Spirit</v>
          </cell>
          <cell r="T114" t="str">
            <v>M-3 S/T</v>
          </cell>
          <cell r="AA114" t="str">
            <v>5"</v>
          </cell>
          <cell r="AD114" t="str">
            <v>12,334'</v>
          </cell>
          <cell r="AF114" t="str">
            <v>N/A</v>
          </cell>
          <cell r="AI114" t="str">
            <v>no</v>
          </cell>
          <cell r="AK114" t="str">
            <v>Took 3-4 hrs. to emergency release of running tool</v>
          </cell>
          <cell r="AU114" t="str">
            <v>$300.00-$400.00</v>
          </cell>
          <cell r="AV114" t="str">
            <v>N/A AT THE TIME OF THIS REPORT</v>
          </cell>
          <cell r="AX114">
            <v>62</v>
          </cell>
          <cell r="AY114">
            <v>0</v>
          </cell>
          <cell r="AZ114" t="str">
            <v>CUSTOMER WELL BORE HAD 86.6 DEG DEVIATION</v>
          </cell>
          <cell r="BA114" t="str">
            <v xml:space="preserve">NOTE DIRECTIONAL DRILLER STATED IT WOULD TAKE 1.5-2 HRS TO GET RIGHT HAND ROTATION WHEN THEY WOULD GET ON </v>
          </cell>
          <cell r="BB114" t="str">
            <v>BOTTOM WHEN THEY WERE DRILLING</v>
          </cell>
          <cell r="BF114" t="str">
            <v>H McFarlain, F Jones</v>
          </cell>
          <cell r="BG114">
            <v>35976</v>
          </cell>
          <cell r="BH114" t="str">
            <v xml:space="preserve">1) REQUEST FROM EMMOTT ENGINEERING A 'BOZO - FINNED BALL' PLUG INTRODUCTION W/ COMM # AS BELLE CHASE HAS (BUT SEVERAL RIGS WOULD NOT ALLOW TST TO PUMP THAT MUCH CAPACITY TO GET BALL DOWN), 2) REQUEST ENGINEERING TO </v>
          </cell>
          <cell r="BI114" t="str">
            <v>DEVELOP LWP W/ BALL SEAT BUILT INTO IT TO INCREASE RELIABILITY OF GETTING BALL ON SEAT &amp; to prevent ball from laying on low side in deviated holes.</v>
          </cell>
          <cell r="BM114" t="str">
            <v>H McFarland</v>
          </cell>
          <cell r="BN114">
            <v>35976</v>
          </cell>
          <cell r="BV114" t="str">
            <v>S PAULK,  F JONES</v>
          </cell>
          <cell r="BW114" t="str">
            <v>Z Crouch</v>
          </cell>
          <cell r="BX114" t="str">
            <v>cc:T HIGGINBOTHAM, N JOHNSON</v>
          </cell>
          <cell r="BY114" t="str">
            <v>cc: G Orr, P Stone</v>
          </cell>
          <cell r="BZ114" t="str">
            <v>awaiting cause, costs, &amp; pa</v>
          </cell>
        </row>
        <row r="115">
          <cell r="B115">
            <v>0</v>
          </cell>
          <cell r="D115">
            <v>8</v>
          </cell>
          <cell r="E115">
            <v>0</v>
          </cell>
          <cell r="F115" t="str">
            <v>SALES SET UP JOB FOR HYD 521 and BAKER LOCKED VAM on location instead - Spirit complaints</v>
          </cell>
          <cell r="G115">
            <v>358131</v>
          </cell>
          <cell r="I115" t="str">
            <v>H McFarlain / F Jones / R Prasad</v>
          </cell>
          <cell r="J115" t="str">
            <v>Broussard</v>
          </cell>
          <cell r="L115" t="str">
            <v>266-80</v>
          </cell>
          <cell r="M115" t="str">
            <v>292-03-0686</v>
          </cell>
          <cell r="O115" t="str">
            <v>5"X7"HMC HANGER</v>
          </cell>
          <cell r="P115" t="str">
            <v>N/A</v>
          </cell>
          <cell r="Q115" t="str">
            <v>see AS400</v>
          </cell>
          <cell r="R115" t="str">
            <v>SPIRIT</v>
          </cell>
          <cell r="T115" t="str">
            <v>M-3 S/T</v>
          </cell>
          <cell r="AA115" t="str">
            <v>5"</v>
          </cell>
          <cell r="AD115" t="str">
            <v>12,334'</v>
          </cell>
          <cell r="AF115" t="str">
            <v>N/A</v>
          </cell>
          <cell r="AI115" t="str">
            <v>NO</v>
          </cell>
          <cell r="AK115" t="str">
            <v>INITIALLY SALESMAN SET UP JOB FOR HYDRILL 521 THREADS SO DRILLING FOREMAN THOUGHT THERE SHOULD HAVE A HIGHER TORQUE ON RUNNING TOOL &amp; LINER HOOKUP</v>
          </cell>
          <cell r="AL115" t="str">
            <v>CO REP THOUGHT THAT WE WERE TO SUPPLY HYD 521OR BUTTRESS CONNECTIONS ON OUR HANGER ASSY. ALL SPIRIT REPS DID NOT KNOW THEY WERE ACTUALLY GETTING BAKERLOK'ED VAM ON BOT HOOKUP DUE TO TIME CONSTRAINTS.</v>
          </cell>
          <cell r="AU115" t="str">
            <v>N/A AT THE TIME OF THIS REPORT</v>
          </cell>
          <cell r="AV115" t="str">
            <v>N/A AT THE TIME OF THIS REPORT</v>
          </cell>
          <cell r="AX115">
            <v>11</v>
          </cell>
          <cell r="AY115">
            <v>0</v>
          </cell>
          <cell r="AZ115" t="str">
            <v>Sales workbook received with quote at district shows that well max deviation is 40 degrees, but actual deviation was &gt;85 degrees.</v>
          </cell>
          <cell r="BF115" t="str">
            <v>H McFarlain, F Jones</v>
          </cell>
          <cell r="BG115">
            <v>35976</v>
          </cell>
          <cell r="BH115" t="str">
            <v xml:space="preserve">1) ON LOCATION, CUST RAN HOOKUP W/ AS-BUILT BAKERLOK'ED VAM CONNECTIONS.  2) REQUEST SALESMAN TO ADVISE ALL PERSONS INVOLVED (SPIRIT DRILLING FOREMAN, ENGINEER, CO REP. &amp; BOT - SPIRIT COORDINATOR AT CADE) OF CHANGES ON THE CONNECTIONS TO PREVENT </v>
          </cell>
          <cell r="BI115" t="str">
            <v>CO REP COMPLAINTS TO TST ON LOCATION.</v>
          </cell>
          <cell r="BM115" t="str">
            <v>H McFarland</v>
          </cell>
          <cell r="BN115">
            <v>35976</v>
          </cell>
          <cell r="BV115" t="str">
            <v>T HIGGINBOTHAM</v>
          </cell>
          <cell r="BW115" t="str">
            <v>Z Crouch</v>
          </cell>
          <cell r="BX115" t="str">
            <v>cc:T HIGGINBOTHAM, N JOHNSON</v>
          </cell>
          <cell r="BY115" t="str">
            <v>cc: G Orr, P Stone</v>
          </cell>
          <cell r="BZ115" t="str">
            <v>awaiting cause, costs, &amp; pa</v>
          </cell>
        </row>
        <row r="116">
          <cell r="B116">
            <v>0</v>
          </cell>
          <cell r="D116">
            <v>8</v>
          </cell>
          <cell r="E116">
            <v>0</v>
          </cell>
          <cell r="F116" t="str">
            <v>HRD RUNNING TOOL IS RATED FOR 30 KFT-LB BUT HAS A 3 1/2 IF BOX CONN ON TOP</v>
          </cell>
          <cell r="G116">
            <v>358131</v>
          </cell>
          <cell r="I116" t="str">
            <v>H McFarlain / F Jones / R Prasad</v>
          </cell>
          <cell r="J116" t="str">
            <v>Broussard</v>
          </cell>
          <cell r="L116" t="str">
            <v>266-80</v>
          </cell>
          <cell r="M116" t="str">
            <v>266-80-0013</v>
          </cell>
          <cell r="N116" t="str">
            <v>LBHR001</v>
          </cell>
          <cell r="O116" t="str">
            <v>5"HRD RUNNING TOOL</v>
          </cell>
          <cell r="P116" t="str">
            <v>N/A</v>
          </cell>
          <cell r="Q116" t="str">
            <v>see AS400</v>
          </cell>
          <cell r="R116" t="str">
            <v>SPIRIT</v>
          </cell>
          <cell r="T116" t="str">
            <v>M-3 S/T</v>
          </cell>
          <cell r="AA116" t="str">
            <v>5"</v>
          </cell>
          <cell r="AD116" t="str">
            <v>12,334'</v>
          </cell>
          <cell r="AF116" t="str">
            <v>N/A</v>
          </cell>
          <cell r="AI116" t="str">
            <v>NO</v>
          </cell>
          <cell r="AK116" t="str">
            <v>INITIALLY SALESMAN SET UP JOB FOR HYDRILL 521 THREADS SO DRILLING FOREMAN THOUGHT THERE SHOULD HAVE A HIGHER TORQUE ON RUNNING TOOL &amp; LINER HOOKUP</v>
          </cell>
          <cell r="AL116" t="str">
            <v>CUST COMPLAINED TO TST THAT THEY WOULD NOT HAVE BEEN ABLE TO ROTATE LINER TO  HIGH TORQUE DUE TO THE CONNECTION ON THE RUNNING TOOL ASSEMBLY(3 1/2 IF), EVEN THOUGH IT WAS A 30 KLB-FT RATED HRD TOOL</v>
          </cell>
          <cell r="AM116" t="str">
            <v>I.e., TORQUE ON RUNNING TOOL CONNECTIONS IS NOT COMPATIBLE WITH TORQUE ON 5"HRD LINER SETTING TOOL</v>
          </cell>
          <cell r="AU116" t="str">
            <v>N/A AT THE TIME OF THIS REPORT</v>
          </cell>
          <cell r="AV116" t="str">
            <v>N/A AT THE TIME OF THIS REPORT</v>
          </cell>
          <cell r="AX116">
            <v>73</v>
          </cell>
          <cell r="AY116">
            <v>0</v>
          </cell>
          <cell r="BH116" t="str">
            <v xml:space="preserve">1) ON LOCATION, DID NOT NOT EXCEED TORQUE OF RUNNING TOOL CONNECTION (3 1/2 IF)  2) SUBMIT BPR TO EMMOTT ENGINEERING REQUESTING REVIEW / REDESIGN OF HRD RUNNING TOOL TO ALLOW TORQUE RATING TO APPLY TO TOP BOX THREAD (3 1/2 IF) AS WELL, 3) GET ANOTHER </v>
          </cell>
          <cell r="BI116" t="str">
            <v>TOP SUB / MANDREL BUILT WITH 3 1/2 HT 38 BOX UP IN CASE ANOTHER JOB COMES UP; REQUEST FROM SALES REP, T HIGGINBOTHAM &amp; F JONES CONFIRMATION OF BUILDING THIS &amp; SELLING TO CUSTOMER FOR CUSTOMER STOCK.</v>
          </cell>
          <cell r="BM116" t="str">
            <v>H McFarland</v>
          </cell>
          <cell r="BN116">
            <v>35976</v>
          </cell>
          <cell r="BV116" t="str">
            <v>S PAULK</v>
          </cell>
          <cell r="BW116" t="str">
            <v>Z Crouch</v>
          </cell>
          <cell r="BX116" t="str">
            <v>cc:T HIGGINBOTHAM, N JOHNSON</v>
          </cell>
          <cell r="BY116" t="str">
            <v>cc: G Orr, P Stone</v>
          </cell>
          <cell r="BZ116" t="str">
            <v>awaiting cause, costs, &amp; pa</v>
          </cell>
        </row>
        <row r="117">
          <cell r="B117">
            <v>0</v>
          </cell>
          <cell r="D117">
            <v>8</v>
          </cell>
          <cell r="E117">
            <v>0</v>
          </cell>
          <cell r="F117" t="str">
            <v>1)lc head valves did not operate freely2)did not swivel freely 3) still had a pump down plug still in head from prev job</v>
          </cell>
          <cell r="G117">
            <v>355838</v>
          </cell>
          <cell r="I117" t="str">
            <v>J Huval/F JONES /R PRASAD</v>
          </cell>
          <cell r="J117" t="str">
            <v>Broussard</v>
          </cell>
          <cell r="L117" t="str">
            <v>278-20</v>
          </cell>
          <cell r="M117" t="str">
            <v>278-20-0004</v>
          </cell>
          <cell r="O117" t="str">
            <v>4 1/2" LC HEAD</v>
          </cell>
          <cell r="P117" t="str">
            <v>N/A</v>
          </cell>
          <cell r="Q117" t="str">
            <v>see   AS400</v>
          </cell>
          <cell r="R117" t="str">
            <v>TOTAL MINATOME</v>
          </cell>
          <cell r="T117" t="str">
            <v>EXXON #1</v>
          </cell>
          <cell r="AA117">
            <v>7.625</v>
          </cell>
          <cell r="AD117" t="str">
            <v>16,195'</v>
          </cell>
          <cell r="AF117" t="str">
            <v>N/A</v>
          </cell>
          <cell r="AI117" t="str">
            <v>no</v>
          </cell>
          <cell r="AK117" t="str">
            <v>1)lc head valves would not operate freely2) back of valves would not back off either3)lc head still had a pump down plug in head from previous job</v>
          </cell>
          <cell r="AU117">
            <v>300</v>
          </cell>
          <cell r="AV117" t="str">
            <v>N/A AT THE TIME OF THIS REPORT</v>
          </cell>
          <cell r="AX117">
            <v>26</v>
          </cell>
          <cell r="AY117">
            <v>0</v>
          </cell>
          <cell r="AZ117" t="str">
            <v>WAREHOUSE MEN DID NOT DO MAINTENANCE ON EQUIPMENT BEFORE SENDING EQUIPMENT OUT</v>
          </cell>
          <cell r="BF117" t="str">
            <v>J HUVAL/F JONES</v>
          </cell>
          <cell r="BG117">
            <v>35976</v>
          </cell>
          <cell r="BH117" t="str">
            <v>LC HEAD MAINTENANCE PROGRAM NOT PERFORMED ON THIS TOOL2)WAREHOUSEMEN DID NOT PERFORM LOAD OUT PROCEDURES ON THIS EQUIP (DID NOT INSPECT HEAD BEFORE LOADING OUT HEAD)</v>
          </cell>
          <cell r="BI117" t="str">
            <v>Also, now, H McFarlain is whse coordinator checking for these per F Jones 10/30/98</v>
          </cell>
          <cell r="BM117" t="str">
            <v>J HUVAL/F JONES</v>
          </cell>
          <cell r="BN117" t="str">
            <v>6/30/98, 10/30/98</v>
          </cell>
          <cell r="BO117" t="str">
            <v>WAREHOUSEMEN NEEDS TO PERFORM THEIR DUTIES ON THE EQUIPMENT BEFORE SENDING OUT. THEY COULD PUT THEIR NAMES ON THEM SO WE COULD FIND OUT WHO IS RESPONSIBLE FOR THIS.</v>
          </cell>
          <cell r="BT117" t="str">
            <v>J HUVAL/F JONES</v>
          </cell>
          <cell r="BU117">
            <v>35976</v>
          </cell>
          <cell r="BV117" t="str">
            <v>CADE WAREHOUSEMEN/COORDINATORS</v>
          </cell>
          <cell r="BW117" t="str">
            <v>Z Crouch</v>
          </cell>
          <cell r="BX117" t="str">
            <v>M/McMichael</v>
          </cell>
          <cell r="BY117" t="str">
            <v>cc: G Orr, P Stone</v>
          </cell>
          <cell r="BZ117" t="str">
            <v>F Jones, R Prasad</v>
          </cell>
          <cell r="CA117">
            <v>36098</v>
          </cell>
        </row>
        <row r="118">
          <cell r="B118">
            <v>0</v>
          </cell>
          <cell r="D118">
            <v>8</v>
          </cell>
          <cell r="E118">
            <v>0</v>
          </cell>
          <cell r="F118" t="str">
            <v>LC head DID NOT SWIVEL</v>
          </cell>
          <cell r="G118">
            <v>354524</v>
          </cell>
          <cell r="I118" t="str">
            <v>H McFarlain / F Jones / R Prasad</v>
          </cell>
          <cell r="J118" t="str">
            <v>Broussard</v>
          </cell>
          <cell r="L118" t="str">
            <v>278-20</v>
          </cell>
          <cell r="M118">
            <v>278200018</v>
          </cell>
          <cell r="O118" t="str">
            <v xml:space="preserve">PLUG DROPPING HEAD, BROWN TYPE (3-1/2 IN IF MOD LAKE CHARLES TYPE PLUG DROPPING MANIFOLD       </v>
          </cell>
          <cell r="P118" t="str">
            <v>N/A</v>
          </cell>
          <cell r="Q118" t="str">
            <v>see  AS400</v>
          </cell>
          <cell r="R118" t="str">
            <v>SPIRIT</v>
          </cell>
          <cell r="T118" t="str">
            <v>L-2 S/T</v>
          </cell>
          <cell r="AA118">
            <v>3.5</v>
          </cell>
          <cell r="AD118" t="str">
            <v>11,913'</v>
          </cell>
          <cell r="AF118" t="str">
            <v>N/A</v>
          </cell>
          <cell r="AI118" t="str">
            <v>N/A</v>
          </cell>
          <cell r="AK118" t="str">
            <v xml:space="preserve">LC HEAD DID NOT SWIVEL ON LOCATION; WAREHOUSE MEN DID NOT DO MAINTENANCE ON EQUIPMENT BEFORE SENDING EQUIPMENT OUT; </v>
          </cell>
          <cell r="AL118" t="str">
            <v>LC HEAD MAINTENANCE PROGRAM NOT PERFORMED ON THIS TOOL2)WAREHOUSEMEN DID NOT PERFORM LOAD OUT PROCEDURES ON THIS EQUIP (DID NOT INSPECT HEAD BEFORE LOADING OUT HEAD)</v>
          </cell>
          <cell r="AU118">
            <v>300</v>
          </cell>
          <cell r="AV118" t="str">
            <v>N/A AT THE TIME OF THIS REPORT</v>
          </cell>
          <cell r="AX118">
            <v>24</v>
          </cell>
          <cell r="AY118">
            <v>0</v>
          </cell>
          <cell r="AZ118" t="str">
            <v>whse carelessness</v>
          </cell>
          <cell r="BF118" t="str">
            <v>H McFarlain, F Jones</v>
          </cell>
          <cell r="BG118">
            <v>35976</v>
          </cell>
          <cell r="BH118" t="str">
            <v xml:space="preserve">1) Job was conducted without swivel operation; 2) Submit BPR to W Stovall for cause &amp; prevention entry into this BPR and for implementation of preventive action. 3) Coordinator (F Jones / G hoffpauir) to ensure the TST is aware of TD swivel operation to </v>
          </cell>
          <cell r="BI118" t="str">
            <v>eliminate potential cause of mis-operation of tool.</v>
          </cell>
          <cell r="BJ118" t="str">
            <v>Also, now, H McFarlain is whse coordinator checking for these per F Jones 10/30/98</v>
          </cell>
          <cell r="BM118" t="str">
            <v>R Prasad / K Bergeron</v>
          </cell>
          <cell r="BN118">
            <v>35982</v>
          </cell>
          <cell r="BO118" t="str">
            <v>H McFarlain was added to whse as whse coordinator to check these things per F Jones.</v>
          </cell>
          <cell r="BT118" t="str">
            <v>R Prasad / F Jones</v>
          </cell>
          <cell r="BU118">
            <v>36098</v>
          </cell>
          <cell r="BV118" t="str">
            <v>W Stovall, G Hoffpauir, F Jones</v>
          </cell>
          <cell r="BW118" t="str">
            <v>cc: Z Crouch</v>
          </cell>
          <cell r="BX118" t="str">
            <v>T/Higginbotham/N Johnson</v>
          </cell>
          <cell r="BY118" t="str">
            <v>cc: G Orr, P Stone</v>
          </cell>
          <cell r="BZ118" t="str">
            <v>F Jones, R Prasad</v>
          </cell>
          <cell r="CA118">
            <v>36098</v>
          </cell>
        </row>
        <row r="119">
          <cell r="B119">
            <v>0</v>
          </cell>
          <cell r="D119">
            <v>8</v>
          </cell>
          <cell r="E119">
            <v>0</v>
          </cell>
          <cell r="F119" t="str">
            <v>TD SWIVEL DID NOT SWIVEL</v>
          </cell>
          <cell r="G119">
            <v>355903</v>
          </cell>
          <cell r="I119" t="str">
            <v>H McFarlain / F Jones / R Prasad</v>
          </cell>
          <cell r="J119" t="str">
            <v>Broussard</v>
          </cell>
          <cell r="L119" t="str">
            <v>278-25</v>
          </cell>
          <cell r="M119" t="str">
            <v>278-25-0016</v>
          </cell>
          <cell r="O119" t="str">
            <v>4 1/2" TD SWIVEL</v>
          </cell>
          <cell r="P119" t="str">
            <v>N/A</v>
          </cell>
          <cell r="Q119" t="str">
            <v>see  AS400</v>
          </cell>
          <cell r="R119" t="str">
            <v>MOBIL</v>
          </cell>
          <cell r="T119" t="str">
            <v>#2</v>
          </cell>
          <cell r="AA119" t="str">
            <v>7"</v>
          </cell>
          <cell r="AD119" t="str">
            <v>13,498'</v>
          </cell>
          <cell r="AF119" t="str">
            <v>N/A</v>
          </cell>
          <cell r="AI119" t="str">
            <v>N/A</v>
          </cell>
          <cell r="AK119" t="str">
            <v>T D HEAD DID NOT SWIVEL ON LOCATION; WAREHOUSE MEN DID NOT DO MAINTENANCE ON EQUIPMENT BEFORE SENDING EQUIPMENT OUT</v>
          </cell>
          <cell r="AU119">
            <v>300</v>
          </cell>
          <cell r="AV119" t="str">
            <v>N/A AT THE TIME OF THIS REPORT</v>
          </cell>
          <cell r="AX119">
            <v>24</v>
          </cell>
          <cell r="AY119">
            <v>0</v>
          </cell>
          <cell r="AZ119" t="str">
            <v>whse carelessness</v>
          </cell>
          <cell r="BF119" t="str">
            <v>H McFarlain, F Jones</v>
          </cell>
          <cell r="BG119">
            <v>35976</v>
          </cell>
          <cell r="BH119" t="str">
            <v xml:space="preserve">1) Job was conducted without swivel operation; 2) Submit BPR to W Stovall for cause &amp; prevention entry into this BPR and for implementation of preventive action. 3) Coordinator (F Jones / D Wade) to ensure the TST is aware of TD swivel operation to </v>
          </cell>
          <cell r="BI119" t="str">
            <v xml:space="preserve">eliminate potential cause of mis-operation of tool.  Proposed prevention per P Stark: weld 3 - 4' lightweight arm (w/ eye at other end to shackle off) to bull plug on TD swivels so that arm may serve as stop I.e., by tieing off the shackled end to the </v>
          </cell>
          <cell r="BJ119" t="str">
            <v>rig floor or derrick to increase reliability of starting swivel motion thru body of TD swivel.  If confirmed by F Jones,</v>
          </cell>
          <cell r="BK119" t="str">
            <v>W Stovall to check 2 7/8" pipe inventory to build these arms for qty 'x' swivels &amp; get shackles &amp; notify coordinators / TSTs of operation of such.</v>
          </cell>
          <cell r="BM119" t="str">
            <v>R Prasad / K Bergeron</v>
          </cell>
          <cell r="BN119">
            <v>35982</v>
          </cell>
          <cell r="BO119" t="str">
            <v>Also, now, H McFarlain is whse coordinator checking for these per F Jones 10/30/98</v>
          </cell>
          <cell r="BT119" t="str">
            <v>R Prasad / F Jones</v>
          </cell>
          <cell r="BU119">
            <v>36098</v>
          </cell>
          <cell r="BV119" t="str">
            <v>W Stovall, D Wade, F Jones</v>
          </cell>
          <cell r="BW119" t="str">
            <v>cc: Z Crouch</v>
          </cell>
          <cell r="BX119" t="str">
            <v>M/McMichael</v>
          </cell>
          <cell r="BY119" t="str">
            <v>cc: G Orr, P Stone</v>
          </cell>
          <cell r="BZ119" t="str">
            <v>F Jones, R Prasad</v>
          </cell>
          <cell r="CA119">
            <v>36098</v>
          </cell>
        </row>
        <row r="120">
          <cell r="B120">
            <v>0</v>
          </cell>
          <cell r="D120">
            <v>8</v>
          </cell>
          <cell r="E120">
            <v>0</v>
          </cell>
          <cell r="F120" t="str">
            <v>no ball was sent  out w/ eqpt</v>
          </cell>
          <cell r="G120">
            <v>348871</v>
          </cell>
          <cell r="I120" t="str">
            <v>H MENARD/ F JONES</v>
          </cell>
          <cell r="J120" t="str">
            <v>Broussard</v>
          </cell>
          <cell r="L120" t="str">
            <v>266-86</v>
          </cell>
          <cell r="M120" t="str">
            <v>266-86-0008</v>
          </cell>
          <cell r="O120" t="str">
            <v>BRONZE BALL</v>
          </cell>
          <cell r="P120" t="str">
            <v>N/A</v>
          </cell>
          <cell r="Q120" t="str">
            <v>see AS400</v>
          </cell>
          <cell r="R120" t="str">
            <v>AMOCO</v>
          </cell>
          <cell r="T120" t="str">
            <v>C-1 S/T</v>
          </cell>
          <cell r="AA120" t="str">
            <v>4 1/2"</v>
          </cell>
          <cell r="AD120" t="str">
            <v>9,630'</v>
          </cell>
          <cell r="AF120" t="str">
            <v>N/A</v>
          </cell>
          <cell r="AI120" t="str">
            <v>N/A</v>
          </cell>
          <cell r="AK120" t="str">
            <v>WAREHOUSEMEN DID NOT SEND BALL OUT TO LOCATION WITH EQUIPMENT</v>
          </cell>
          <cell r="AL120" t="str">
            <v>WAREHOUSEMEN NEEDS TO CHECK BEHIND EACH OTHER TO MAKE SURE ALL EQUIPMENT IS BEING SENT.</v>
          </cell>
          <cell r="AM120" t="str">
            <v>COORDINATOR OR PERSON RESPONSIBLE TO CHECK THAT ALL EQUIPMENT IS BEING SENT NEEDS CHECK BEHIND WAREHOUSEMEN</v>
          </cell>
          <cell r="AU120">
            <v>200</v>
          </cell>
          <cell r="AV120" t="str">
            <v>N/A AT THE TIME OF THIS REPORT</v>
          </cell>
          <cell r="AX120">
            <v>26</v>
          </cell>
          <cell r="AY120">
            <v>0</v>
          </cell>
          <cell r="AZ120" t="str">
            <v>WREHOUSEMEN DID NOT SEND BALL OUT TO LOCATION WITH REST EQUIPMENT.</v>
          </cell>
          <cell r="BF120" t="str">
            <v>H MENARD/F JONES</v>
          </cell>
          <cell r="BG120">
            <v>35976</v>
          </cell>
          <cell r="BH120" t="str">
            <v>1) TST HAD SPARE BALL IN HIS BAG. ran job  2) Warehouse &amp; coordinator to include cause &amp; implement prevention this week.</v>
          </cell>
          <cell r="BM120" t="str">
            <v>R Prasad / K Bergeron</v>
          </cell>
          <cell r="BN120">
            <v>35976</v>
          </cell>
          <cell r="BT120" t="str">
            <v>R Prasad / F Jones</v>
          </cell>
          <cell r="BU120">
            <v>36098</v>
          </cell>
          <cell r="BV120" t="str">
            <v>CADE WAREHOUSEMEN/COORDINATORS</v>
          </cell>
          <cell r="BW120" t="str">
            <v>cc: Z Crouch</v>
          </cell>
          <cell r="BX120" t="str">
            <v>J LEE</v>
          </cell>
          <cell r="BY120" t="str">
            <v>cc: G Orr, P Stone</v>
          </cell>
          <cell r="BZ120" t="str">
            <v>F Jones, R Prasad</v>
          </cell>
          <cell r="CA120">
            <v>36098</v>
          </cell>
        </row>
        <row r="121">
          <cell r="B121">
            <v>0</v>
          </cell>
          <cell r="D121">
            <v>9</v>
          </cell>
          <cell r="E121">
            <v>0</v>
          </cell>
          <cell r="F121" t="str">
            <v>1) Wrong size rabbits sent to location; 2) Liner stuck after 636' in open hole.</v>
          </cell>
          <cell r="G121">
            <v>352826</v>
          </cell>
          <cell r="I121" t="str">
            <v>J Huval/F JONES /R PRASAD</v>
          </cell>
          <cell r="J121" t="str">
            <v>Broussard</v>
          </cell>
          <cell r="L121" t="str">
            <v>29629, 29203, 29989, 26659, 10070, 10070, 26921, 27020</v>
          </cell>
          <cell r="M121" t="str">
            <v>296290115, 292030686, 299891578, 266594403, 100703046, 100703131, 269210001, 270200056</v>
          </cell>
          <cell r="O121" t="str">
            <v>LINER hanger hookup</v>
          </cell>
          <cell r="R121" t="str">
            <v>SPIRIT</v>
          </cell>
          <cell r="T121" t="str">
            <v>L-2 S/T</v>
          </cell>
          <cell r="AA121" t="str">
            <v>5"</v>
          </cell>
          <cell r="AD121" t="str">
            <v>9,186'</v>
          </cell>
          <cell r="AF121" t="str">
            <v>N/A</v>
          </cell>
          <cell r="AI121" t="str">
            <v>N/A</v>
          </cell>
          <cell r="AK121" t="str">
            <v>1) Wrong size (2 3/8) rabbits sent to location versus 1 7/8", 2) LINER STUCK ONE STAND OUT IN OPEN HOLE</v>
          </cell>
          <cell r="AU121">
            <v>300</v>
          </cell>
          <cell r="AV121" t="str">
            <v>N/A AT THE TIME OF THIS REPORT</v>
          </cell>
          <cell r="AX121">
            <v>26</v>
          </cell>
          <cell r="AY121">
            <v>0</v>
          </cell>
          <cell r="AZ121" t="str">
            <v>1) District loadout performance by whse crew &amp; coordinator - something's lacking?  2) FORMATION WAS UNFORGIVING AND MADE IT VERY DIFFICULT TO GET LINER PASS 8500'.THE POSSIBILITYWAS EVIDENT BEFORE THE LINER WAS PUT IN THE HOLE.</v>
          </cell>
          <cell r="BA121" t="str">
            <v xml:space="preserve">THAT AREA BETWEEN 8500' AND BOTTOM WAS VERY TRYING DURING LAST TRIPS WITH DRILL PIPE </v>
          </cell>
          <cell r="BF121" t="str">
            <v>J HUVAL / R Prasad / K Bergeron</v>
          </cell>
          <cell r="BG121">
            <v>35976</v>
          </cell>
          <cell r="BH121" t="str">
            <v xml:space="preserve">1) Whse &amp; coordinator to implement prevention re rabbits (was rentals checklist improperly completed? was rentals checklist approved by coordinator / whse prior to loadout?)  </v>
          </cell>
          <cell r="BI121" t="str">
            <v>2) Request Sales input to CUSTOMER - MAKE SURE HOLE CONDITIONS ARE RIGHT BEFORE ATTEMPTING TO RUN LINERS   3) Remedial action on rig?  Pulled liner? Ran smaller liner inside it?  Request followup info from sales rep if applicable</v>
          </cell>
          <cell r="BM121" t="str">
            <v>J HUVAL / R Prasad / F Jones</v>
          </cell>
          <cell r="BN121">
            <v>35983</v>
          </cell>
          <cell r="BV121" t="str">
            <v>1) W Stovall &amp; G Hoffpauir, 2) T higginbotham</v>
          </cell>
          <cell r="BW121" t="str">
            <v>Z Crouch</v>
          </cell>
          <cell r="BX121" t="str">
            <v>T Higginbotham / N Johnson</v>
          </cell>
          <cell r="BY121" t="str">
            <v>cc: G Orr, P Stone</v>
          </cell>
          <cell r="BZ121" t="str">
            <v>F Jones, R Prasad</v>
          </cell>
          <cell r="CA121">
            <v>36098</v>
          </cell>
        </row>
        <row r="122">
          <cell r="B122">
            <v>0</v>
          </cell>
          <cell r="D122">
            <v>8</v>
          </cell>
          <cell r="E122">
            <v>0</v>
          </cell>
          <cell r="F122" t="str">
            <v>no ball was sent  out</v>
          </cell>
          <cell r="I122" t="str">
            <v>R Istre / K Bergeron</v>
          </cell>
          <cell r="J122" t="str">
            <v>Broussard</v>
          </cell>
          <cell r="O122" t="str">
            <v>BRONZE BALL</v>
          </cell>
          <cell r="Q122" t="str">
            <v>see AS400</v>
          </cell>
          <cell r="R122" t="str">
            <v>Coastal</v>
          </cell>
          <cell r="T122" t="str">
            <v>B-9</v>
          </cell>
          <cell r="AA122" t="str">
            <v>5 1/2"</v>
          </cell>
          <cell r="AD122" t="str">
            <v>12,504'</v>
          </cell>
          <cell r="AF122" t="str">
            <v>N/A</v>
          </cell>
          <cell r="AI122" t="str">
            <v>N/A</v>
          </cell>
          <cell r="AK122" t="str">
            <v>WAREHOUSEMEN DID NOT SEND BALL OUT TO LOCATION WITH EQUIPMENT; COORDINATOR OR PERSON RESPONSIBLE TO CHECK THAT ALL EQUIPMENT IS BEING SENT did NOT CHECK BEHIND WAREHOUSEMEN</v>
          </cell>
          <cell r="AL122" t="str">
            <v>(and TST ran job w/o paperwork - see BPR 9-0298; packer did not test per job log)</v>
          </cell>
          <cell r="AU122">
            <v>200</v>
          </cell>
          <cell r="AV122" t="str">
            <v>N/A AT THE TIME OF THIS REPORT</v>
          </cell>
          <cell r="AX122">
            <v>26</v>
          </cell>
          <cell r="AY122">
            <v>0</v>
          </cell>
          <cell r="AZ122" t="str">
            <v>WAREHOUSEMEN DID NOT SEND BALL OUT TO LOCATION WITH REST OF EQUIPMENT</v>
          </cell>
          <cell r="BF122" t="str">
            <v>R ISTRE  K BERGERON</v>
          </cell>
          <cell r="BG122">
            <v>35978</v>
          </cell>
          <cell r="BH122" t="str">
            <v>1) TST HAD SPARE BALL IN HIS BAG.; ran job.  2) Warehouse (W Stovall) &amp; Coordinator (G Hoffpauir) to include cause &amp; prevention to implement this week.</v>
          </cell>
          <cell r="BM122" t="str">
            <v>R istre / K bergeron</v>
          </cell>
          <cell r="BN122">
            <v>35982</v>
          </cell>
          <cell r="BV122" t="str">
            <v>CADE WAREHOUSEMEN/COORDINATORS</v>
          </cell>
          <cell r="BW122" t="str">
            <v>cc: Z Crouch</v>
          </cell>
          <cell r="BX122" t="str">
            <v>cc: B Cowart</v>
          </cell>
          <cell r="BY122" t="str">
            <v>cc: G Orr, P Stone</v>
          </cell>
          <cell r="BZ122" t="str">
            <v>F Jones, R Prasad</v>
          </cell>
          <cell r="CA122">
            <v>36098</v>
          </cell>
        </row>
        <row r="123">
          <cell r="B123">
            <v>0</v>
          </cell>
          <cell r="D123">
            <v>9</v>
          </cell>
          <cell r="E123">
            <v>0</v>
          </cell>
          <cell r="F123" t="str">
            <v>did not see lwp shear nor did bump plugs</v>
          </cell>
          <cell r="G123">
            <v>321444</v>
          </cell>
          <cell r="I123" t="str">
            <v>R Scroggins / K Bergeron</v>
          </cell>
          <cell r="J123" t="str">
            <v>Broussard</v>
          </cell>
          <cell r="L123" t="str">
            <v>269-21</v>
          </cell>
          <cell r="M123" t="str">
            <v>269-21-0042</v>
          </cell>
          <cell r="O123" t="str">
            <v>Liner wiper plug 7 5/8"</v>
          </cell>
          <cell r="Q123" t="str">
            <v>see AS400</v>
          </cell>
          <cell r="R123" t="str">
            <v>Mc Moran</v>
          </cell>
          <cell r="T123">
            <v>4</v>
          </cell>
          <cell r="AA123" t="str">
            <v>7 5/8"</v>
          </cell>
          <cell r="AD123" t="str">
            <v>12,123'</v>
          </cell>
          <cell r="AF123" t="str">
            <v>n/a</v>
          </cell>
          <cell r="AI123" t="str">
            <v>n/a</v>
          </cell>
          <cell r="AK123" t="str">
            <v>DID NOT SEE LINER WIPER PLUG SHEAROFF RUNNING TOOL</v>
          </cell>
          <cell r="AL123" t="str">
            <v>DID NOT BUMP LINER WIPER PLUG AFTER PUMPING 2 BBLS.OVER CALCULATED DISPLACEMENT</v>
          </cell>
          <cell r="AU123">
            <v>200</v>
          </cell>
          <cell r="AV123" t="str">
            <v>N/A AT THE TIME OF THIS REPORT</v>
          </cell>
          <cell r="AX123">
            <v>73</v>
          </cell>
          <cell r="AY123">
            <v>0</v>
          </cell>
          <cell r="AZ123" t="str">
            <v>NOT ENOUGH SHEAR PINS IN LINER WIPER PLUG?? - see BPR 9-0319</v>
          </cell>
          <cell r="BH123" t="str">
            <v>1) On location, pumped 2 bbl over calculated displacement, bled, floats ok, pu &amp; set zxp, good shear, pulled 10 stds, circ well, pooh layind dn dp  2) request from emmott engr review of # shear pins in lwp's; ref BPR 9-0319; I.e., request for increase in</v>
          </cell>
          <cell r="BI123" t="str">
            <v>screws depending on lwp size, so that we may better see the shear, to better detemine displacement to landing collar to increase reliability of plugs bumping.  pending email to z crouch 7/1/98:</v>
          </cell>
          <cell r="BJ123" t="str">
            <v xml:space="preserve">"1) The tech unit advises qty 3 shear pins; Pete &amp; Frank have discussed reasoning &amp; implemented practice here for requiring qty 6 shear pins instead, to better see the shear for increased assurance </v>
          </cell>
          <cell r="BK123" t="str">
            <v xml:space="preserve">of bumping plugs, to minimize cost to customer.  Also, in larger sizes, Pete's proposed going with 9 pins, indicating that in Alaska, these are standard practices.  Upon confirmation of increased </v>
          </cell>
          <cell r="BL123" t="str">
            <v>reliability without other detriment, can we get the tech unit updated to reflect these shear pins' quantities?   . . . "</v>
          </cell>
          <cell r="BM123" t="str">
            <v>R Prasad / F Jones / P Stark</v>
          </cell>
          <cell r="BN123">
            <v>35979</v>
          </cell>
          <cell r="BV123" t="str">
            <v>S/PAULK</v>
          </cell>
          <cell r="BW123" t="str">
            <v>Z Crouch</v>
          </cell>
          <cell r="BX123" t="str">
            <v>CC: K Freeman</v>
          </cell>
          <cell r="BY123" t="str">
            <v>cc: G Orr, P Stone</v>
          </cell>
          <cell r="BZ123" t="str">
            <v>awaiting cause &amp; pa by emmott engr</v>
          </cell>
        </row>
        <row r="124">
          <cell r="B124">
            <v>0</v>
          </cell>
          <cell r="D124">
            <v>8</v>
          </cell>
          <cell r="E124">
            <v>0</v>
          </cell>
          <cell r="F124" t="str">
            <v>HR TOOL RELEASED FROM LINER</v>
          </cell>
          <cell r="G124">
            <v>343491</v>
          </cell>
          <cell r="I124" t="str">
            <v>Scotty Duhon</v>
          </cell>
          <cell r="J124" t="str">
            <v>Broussard</v>
          </cell>
          <cell r="O124" t="str">
            <v>5" HR RUNNING TOOL</v>
          </cell>
          <cell r="Q124" t="str">
            <v>see AS400</v>
          </cell>
          <cell r="R124" t="str">
            <v>CHESAPEAKE</v>
          </cell>
          <cell r="AA124" t="str">
            <v>4"</v>
          </cell>
          <cell r="AD124" t="str">
            <v>17,054'</v>
          </cell>
          <cell r="AF124" t="str">
            <v>N/A</v>
          </cell>
          <cell r="AI124" t="str">
            <v>N/A</v>
          </cell>
          <cell r="AK124" t="str">
            <v>DROPPED LINER OFF RUNNING TOOL @17,054'WHILE ROTATING LINER DOWN</v>
          </cell>
          <cell r="AU124">
            <v>300</v>
          </cell>
          <cell r="AV124" t="str">
            <v>N/A AT THE TIME OF THIS REPORT</v>
          </cell>
          <cell r="AX124">
            <v>62</v>
          </cell>
          <cell r="AY124">
            <v>0</v>
          </cell>
          <cell r="AZ124" t="str">
            <v>CUSTOMER WELL CONDITIONS HAVING TO DRILL DOWN THE DRILL DOWN SLOTTED LINERS FOR CHESAPEAKE</v>
          </cell>
          <cell r="BF124" t="str">
            <v>S/DUHON</v>
          </cell>
          <cell r="BG124">
            <v>35978</v>
          </cell>
          <cell r="BO124" t="str">
            <v xml:space="preserve">HR TOOL </v>
          </cell>
          <cell r="BW124" t="str">
            <v>Z Crouch</v>
          </cell>
          <cell r="BX124" t="str">
            <v>N/Johnson</v>
          </cell>
          <cell r="BY124" t="str">
            <v>cc: G Orr, P Stone</v>
          </cell>
        </row>
        <row r="125">
          <cell r="B125">
            <v>0</v>
          </cell>
          <cell r="D125">
            <v>9</v>
          </cell>
          <cell r="E125">
            <v>0</v>
          </cell>
          <cell r="F125" t="str">
            <v>BRONZE BALL DID NOT SEAT</v>
          </cell>
          <cell r="G125">
            <v>334132</v>
          </cell>
          <cell r="I125" t="str">
            <v>Cliff Carter</v>
          </cell>
          <cell r="J125" t="str">
            <v>Broussard</v>
          </cell>
          <cell r="L125" t="str">
            <v>278-18</v>
          </cell>
          <cell r="M125" t="str">
            <v>274-18-0016</v>
          </cell>
          <cell r="O125" t="str">
            <v>TYPE 2 LFC LANDING COLLAR</v>
          </cell>
          <cell r="Q125" t="str">
            <v>see  AS400</v>
          </cell>
          <cell r="R125" t="str">
            <v>AMOCO</v>
          </cell>
          <cell r="T125" t="str">
            <v>MARLIN A-3</v>
          </cell>
          <cell r="AA125">
            <v>7.625</v>
          </cell>
          <cell r="AD125" t="str">
            <v>13,249'</v>
          </cell>
          <cell r="AF125" t="str">
            <v>N/A</v>
          </cell>
          <cell r="AI125" t="str">
            <v>N/A</v>
          </cell>
          <cell r="AK125" t="str">
            <v>DROPPED 1 1/2"BRONZE BALLWOULD NOT SEAT,DROPPED 1 1/2"BAKER LITE BALL,BALL SEATED AND WAS ABLE TO SET HANGER; HIgh deviation may have contributed to the bronze ball not seating?</v>
          </cell>
          <cell r="AU125">
            <v>300</v>
          </cell>
          <cell r="AV125" t="str">
            <v>N/A AT THE TIME OF THIS REPORT</v>
          </cell>
          <cell r="AX125">
            <v>73</v>
          </cell>
          <cell r="AY125">
            <v>0</v>
          </cell>
          <cell r="BH125" t="str">
            <v xml:space="preserve">1) ON LOCATION, DROPPED 2nd ball (BAKELITE) AND PUMPED DOWN BALL DID SEAT 2) REQUEST FROM EMMOTT -ENGINEERING TO REVIEW OTHER BALL / PLUG SYSTEMS TO PREVENT RECURRENCE; REF BPR 9-0306 SIMILAR INCIDENT.; IF USED BELLE CHASE STYLE BOZO-PLUG, </v>
          </cell>
          <cell r="BI125" t="str">
            <v>SEVERAL RIGS (W/ LOST CIRCULATION) MAY NOT ALLOW TST TO PUMP THAT MUCH CAPACITY TO GET BALL DOWN  3) request for prevention sent ref BPR 9-0306 so confirm prevention in reply to this BPR from F Jones to implement as proposed in BPR 9-0306.</v>
          </cell>
          <cell r="BM125" t="str">
            <v>C Carter / R Prasad</v>
          </cell>
          <cell r="BN125" t="str">
            <v>7/2/98, 7/7/98</v>
          </cell>
          <cell r="BO125" t="str">
            <v>See BPR 9-0306</v>
          </cell>
          <cell r="BV125" t="str">
            <v>F Jones</v>
          </cell>
          <cell r="BW125" t="str">
            <v>cc: Z Crouch</v>
          </cell>
          <cell r="BX125" t="str">
            <v>R JONES, J LEE</v>
          </cell>
          <cell r="BY125" t="str">
            <v>cc: G Orr, P Stone</v>
          </cell>
          <cell r="BZ125" t="str">
            <v>awaiting pa by F Jones et. al</v>
          </cell>
        </row>
        <row r="126">
          <cell r="B126">
            <v>0</v>
          </cell>
          <cell r="D126">
            <v>9</v>
          </cell>
          <cell r="E126">
            <v>0</v>
          </cell>
          <cell r="F126" t="str">
            <v>DID NOT SEE L.W.P SHEAR AND DID NOT BUMP PLUGS</v>
          </cell>
          <cell r="G126">
            <v>339506</v>
          </cell>
          <cell r="I126" t="str">
            <v>R Scroggins</v>
          </cell>
          <cell r="J126" t="str">
            <v>Broussard</v>
          </cell>
          <cell r="L126" t="str">
            <v>269-21</v>
          </cell>
          <cell r="M126" t="str">
            <v>269-21-0092</v>
          </cell>
          <cell r="O126" t="str">
            <v>LINER WIPER PLUG</v>
          </cell>
          <cell r="R126" t="str">
            <v>BURLINGTON RESOURCES</v>
          </cell>
          <cell r="T126">
            <v>2</v>
          </cell>
          <cell r="AA126" t="str">
            <v>7 5/8"</v>
          </cell>
          <cell r="AD126" t="str">
            <v>15,270'</v>
          </cell>
          <cell r="AF126" t="str">
            <v>N/A</v>
          </cell>
          <cell r="AI126" t="str">
            <v>N/A</v>
          </cell>
          <cell r="AK126" t="str">
            <v>Slowed pump rate to 2 bpm; @ 900PSI DID NOT SEE L.W.P. SHEAR SLOWED DOWN TO 2 BPM @ 800 PSI DID NOT BUMP L.W.P.</v>
          </cell>
          <cell r="AU126">
            <v>300</v>
          </cell>
          <cell r="AV126" t="str">
            <v>N/A AT THE TIME OF THIS REPORT</v>
          </cell>
          <cell r="AX126">
            <v>73</v>
          </cell>
          <cell r="AY126">
            <v>0</v>
          </cell>
          <cell r="AZ126" t="str">
            <v>NOT ENOUGH SHEAR PINS IN LINER WIPER PLUG to see shear?</v>
          </cell>
          <cell r="BH126" t="str">
            <v xml:space="preserve">1) on location: set zxp, pulled 35 stds, mud engr said well flowinmg, ran back in hole &amp; circ well, set weight &amp; rotated, no movement on packer; pooh laying dn dp.  2) submit bpr to emmott engr requesting whether we should start running lwp's w/ 6+ shear </v>
          </cell>
          <cell r="BI126" t="str">
            <v>screws depending on lwp size, so that we may better see the shear, to better detemine displacement to landing collar to increase reliability of plugs bumping.  pending email to z crouch 7/1/98:</v>
          </cell>
          <cell r="BJ126" t="str">
            <v xml:space="preserve">"1) The tech unit advises qty 3 shear pins; Pete &amp; Frank have discussed reasoning &amp; implemented practice here for requiring qty 6 shear pins instead, to better see the shear for increased assurance </v>
          </cell>
          <cell r="BK126" t="str">
            <v xml:space="preserve">of bumping plugs, to minimize cost to customer.  Also, in larger sizes, Pete's proposed going with 9 pins, indicating that in Alaska, these are standard practices.  Upon confirmation of increased </v>
          </cell>
          <cell r="BL126" t="str">
            <v>reliability without other detriment, can we get the tech unit updated to reflect these shear pins' quantities?   . . . "</v>
          </cell>
          <cell r="BM126" t="str">
            <v>R Prasad / F Jones / P Stark</v>
          </cell>
          <cell r="BN126">
            <v>35979</v>
          </cell>
          <cell r="BV126" t="str">
            <v>S/PAULK</v>
          </cell>
          <cell r="BW126" t="str">
            <v>Z Crouch</v>
          </cell>
          <cell r="BX126" t="str">
            <v>P Miser</v>
          </cell>
          <cell r="BY126" t="str">
            <v>cc: G Orr, P Stone</v>
          </cell>
          <cell r="BZ126" t="str">
            <v>awaiting cause, pa from emmott engr</v>
          </cell>
        </row>
        <row r="127">
          <cell r="B127">
            <v>0</v>
          </cell>
          <cell r="D127">
            <v>9</v>
          </cell>
          <cell r="E127">
            <v>0</v>
          </cell>
          <cell r="F127" t="str">
            <v>PUMPED RUNNING TOOL OUT at high P required to shift 1st LFC plugs thru LC AND PARTIALLY SET ZXP as result</v>
          </cell>
          <cell r="G127">
            <v>344312</v>
          </cell>
          <cell r="I127" t="str">
            <v>H Menard</v>
          </cell>
          <cell r="J127" t="str">
            <v>Broussard</v>
          </cell>
          <cell r="L127" t="str">
            <v>274-18</v>
          </cell>
          <cell r="M127" t="str">
            <v>274-18-0058</v>
          </cell>
          <cell r="N127" t="str">
            <v>w/o 146467 - Emmott Rd Stabbed hookup (qty 2)</v>
          </cell>
          <cell r="O127" t="str">
            <v>TYPE #2 LANDING COLLAR F/'LFC' 4 PLUG SYSTEM,      7.000 IN 32.00 LB/FT NEW NJO BOX X PIN, 7.250 TOOL  OD, 6.051 TOOL ID, 3300 PSI SHEAR, USE W/1-1/2    IN. BALL, 110 KSI MYS</v>
          </cell>
          <cell r="P127" t="str">
            <v>LC-1085</v>
          </cell>
          <cell r="Q127" t="str">
            <v>w/o 146467</v>
          </cell>
          <cell r="R127" t="str">
            <v>Chevron</v>
          </cell>
          <cell r="T127" t="str">
            <v>#3</v>
          </cell>
          <cell r="AA127" t="str">
            <v>7"</v>
          </cell>
          <cell r="AD127" t="str">
            <v>10,019'</v>
          </cell>
          <cell r="AF127" t="str">
            <v>N/A</v>
          </cell>
          <cell r="AI127" t="str">
            <v>N/A</v>
          </cell>
          <cell r="AK127" t="str">
            <v>1)  It took 2500 psi to pump around first L.W.P when it landed in LFC L/C.  2)  In doing so it lifted running tool up about 12' exposing packer setting dog sub</v>
          </cell>
          <cell r="AL127" t="str">
            <v>partially setting zx packer.  Continued displacing seen shear on #2 l.w.p. displaced liner, but did not bump#2 l.w.p. Pump 5 bbls. over displasement and shut down as per co. man. Note: went through packer setting procudure then set</v>
          </cell>
          <cell r="AM127" t="str">
            <v xml:space="preserve"> 50,000# down on packer and tested packer to 1000 psi held o.k.</v>
          </cell>
          <cell r="AU127">
            <v>300</v>
          </cell>
          <cell r="AV127" t="str">
            <v>N/A AT THE TIME OF THIS REPORT</v>
          </cell>
          <cell r="AX127">
            <v>73</v>
          </cell>
          <cell r="AY127">
            <v>0</v>
          </cell>
          <cell r="AZ127" t="str">
            <v xml:space="preserve">1) Request cause from Emmott Rd re LFC landing collar, 2) TST allowed pumper to go to this high (2500 psi) pressure &amp; w/ given weight ("30 klb WITH COMPENSATOR" per job log) down on running tool, allowed dogs to be pumped out?  </v>
          </cell>
          <cell r="BF127" t="str">
            <v>K Bergeron / P Stark</v>
          </cell>
          <cell r="BG127">
            <v>35978</v>
          </cell>
          <cell r="BH127" t="str">
            <v xml:space="preserve">1) @ RIG COMPLETED JOB 2) Region Engr &amp; L Scheier (Sales) visually checked the (2ND of this w/o) LFC L/C that is still HERE &amp; found nothing looking unusual from top or bottom end of the LC when compared to another one of its size so submit to Emmott Engr </v>
          </cell>
          <cell r="BI127" t="str">
            <v>requesting further determination of possible root cause (taking 2500 psi to start pumping around the 1st lwp once in LFC LC) for preventive action.</v>
          </cell>
          <cell r="BJ127" t="str">
            <v xml:space="preserve"> 3) 2nd Houston stab job still here from same, send to Emmott Rd, if needed per Z Crouch, to identify root cause &amp; preventive action - awaiting followup from Zac.  4) Coordinator (H Melville / </v>
          </cell>
          <cell r="BK127" t="str">
            <v>F Jones) to determine whether TST knew (and should know) compensator effects on weight down or if TST let (or should have let) driller handle the compensator operations by simply telling driller to ensure 30klb is down during whole cementing operation.</v>
          </cell>
          <cell r="BM127" t="str">
            <v>K Bergeron / R Prasad</v>
          </cell>
          <cell r="BN127">
            <v>35979</v>
          </cell>
          <cell r="BV127" t="str">
            <v>S Paulk, F jones</v>
          </cell>
          <cell r="BW127" t="str">
            <v>cc: Z Crouch</v>
          </cell>
          <cell r="BX127" t="str">
            <v>L Scheier</v>
          </cell>
          <cell r="BY127" t="str">
            <v>cc: G Orr, P Stone</v>
          </cell>
          <cell r="BZ127" t="str">
            <v>awaiting cause, costs, &amp; pa</v>
          </cell>
        </row>
        <row r="128">
          <cell r="B128">
            <v>0</v>
          </cell>
          <cell r="D128">
            <v>9</v>
          </cell>
          <cell r="E128">
            <v>0</v>
          </cell>
          <cell r="F128" t="str">
            <v>DID NOT RELEASE PUMP DOWN DART</v>
          </cell>
          <cell r="G128">
            <v>329195</v>
          </cell>
          <cell r="I128" t="str">
            <v>R Istre</v>
          </cell>
          <cell r="J128" t="str">
            <v>Broussard</v>
          </cell>
          <cell r="L128" t="str">
            <v>270-20</v>
          </cell>
          <cell r="M128" t="str">
            <v>270-20-0058</v>
          </cell>
          <cell r="O128" t="str">
            <v>PUMP DOWN DART</v>
          </cell>
          <cell r="R128" t="str">
            <v>ADTI</v>
          </cell>
          <cell r="T128">
            <v>14</v>
          </cell>
          <cell r="AA128" t="str">
            <v>7 5/8"</v>
          </cell>
          <cell r="AD128" t="str">
            <v>12,027'</v>
          </cell>
          <cell r="AF128" t="str">
            <v>N/A</v>
          </cell>
          <cell r="AI128" t="str">
            <v>N/A</v>
          </cell>
          <cell r="AK128" t="str">
            <v>DID NOT RELEASE PUMP DOWN DART DUE TO WELL FLOWING,SET CMC HANGER RELEASED FROM LINER ,P/U &amp; LEFT STINGER 5' IN TOP OF LINER&amp; CEMENT TOP OF LINERW/200 SX OF CEMENT S/O SET ZX PACKER W/100,00# DOWNFOR 10 MIN.</v>
          </cell>
          <cell r="AU128">
            <v>300</v>
          </cell>
          <cell r="AV128" t="str">
            <v>N/A AT THE TIME OF THIS REPORT</v>
          </cell>
          <cell r="AX128">
            <v>62</v>
          </cell>
          <cell r="AY128">
            <v>0</v>
          </cell>
          <cell r="AZ128" t="str">
            <v>CUSTOMER WELL CONDITIONS; WELL FLOWING</v>
          </cell>
          <cell r="BF128" t="str">
            <v>R ISTRE</v>
          </cell>
          <cell r="BG128">
            <v>35978</v>
          </cell>
          <cell r="BH128" t="str">
            <v>well kicking, hung liner, got off liner cemented liner top, and set zx packer w/100,000# down for 10 min. p/u &amp; reverse out.NOTE; customer will runn squeeze tool tocement liner shoe.</v>
          </cell>
          <cell r="BM128" t="str">
            <v>R istre / K bergeron</v>
          </cell>
          <cell r="BN128">
            <v>35978</v>
          </cell>
          <cell r="BO128" t="str">
            <v>request CUSTOMER TO MAKE SURE WELL CONDITIONS ARE IN ORDER BEFORE TRYING TO RUN LINER</v>
          </cell>
          <cell r="BT128" t="str">
            <v>K Bergeron</v>
          </cell>
          <cell r="BU128">
            <v>35978</v>
          </cell>
          <cell r="BV128" t="str">
            <v>K Hedrick f/ customer</v>
          </cell>
          <cell r="BW128" t="str">
            <v>cc: Z Crouch</v>
          </cell>
          <cell r="BX128" t="str">
            <v>K/HEDRICK</v>
          </cell>
          <cell r="BY128" t="str">
            <v>cc:G Orr,P Stone</v>
          </cell>
          <cell r="BZ128" t="str">
            <v>K Bergeron</v>
          </cell>
          <cell r="CA128">
            <v>35978</v>
          </cell>
        </row>
        <row r="129">
          <cell r="B129">
            <v>0</v>
          </cell>
          <cell r="D129">
            <v>8</v>
          </cell>
          <cell r="E129">
            <v>0</v>
          </cell>
          <cell r="F129" t="str">
            <v>WELL CAME WHILE P.O.O.H.W/RUNNING TOOL</v>
          </cell>
          <cell r="G129">
            <v>343491</v>
          </cell>
          <cell r="I129" t="str">
            <v>S Duhon</v>
          </cell>
          <cell r="J129" t="str">
            <v>Broussard</v>
          </cell>
          <cell r="L129" t="str">
            <v>N/A</v>
          </cell>
          <cell r="M129" t="str">
            <v>N/A</v>
          </cell>
          <cell r="O129" t="str">
            <v>5" HR RUNNING TOOL</v>
          </cell>
          <cell r="Q129" t="str">
            <v>see AS400</v>
          </cell>
          <cell r="R129" t="str">
            <v>CHESAPEAKE</v>
          </cell>
          <cell r="T129" t="str">
            <v>GILES 22-1</v>
          </cell>
          <cell r="AA129" t="str">
            <v>4"</v>
          </cell>
          <cell r="AD129" t="str">
            <v>17,054'</v>
          </cell>
          <cell r="AF129" t="str">
            <v>N/A</v>
          </cell>
          <cell r="AI129" t="str">
            <v>N/A</v>
          </cell>
          <cell r="AK129" t="str">
            <v>WELL CAME IN WHILE PULLING OUT OF HOLE WITH RUNNING TOOL @13:00HRS WE HAD TO KILL DRILL PIPE PRESSURE,@ 15:00HRS WE HAD TO KILL ANNULUS.</v>
          </cell>
          <cell r="AU129">
            <v>300</v>
          </cell>
          <cell r="AV129" t="str">
            <v>N/A AT THE TIME OF THIS REPORT</v>
          </cell>
          <cell r="AX129">
            <v>62</v>
          </cell>
          <cell r="AY129">
            <v>0</v>
          </cell>
          <cell r="AZ129" t="str">
            <v>CUSTOMER WELL CONDITIONS , WELL STARTED FLOWING WHEN WE CAME OUT OF HOLE WITH RUNNING TOOL</v>
          </cell>
          <cell r="BF129" t="str">
            <v>S/DUHON</v>
          </cell>
          <cell r="BG129">
            <v>35979</v>
          </cell>
          <cell r="BH129" t="str">
            <v>Stopped pulling out of hole and killed well.</v>
          </cell>
          <cell r="BM129" t="str">
            <v>N/A</v>
          </cell>
          <cell r="BN129" t="str">
            <v>N/A</v>
          </cell>
          <cell r="BO129" t="str">
            <v>Possibly do not pull out of as fast due to swabbing well in.</v>
          </cell>
          <cell r="BT129" t="str">
            <v>N/A</v>
          </cell>
          <cell r="BU129" t="str">
            <v>N/A</v>
          </cell>
          <cell r="BV129" t="str">
            <v>CUSTOMER</v>
          </cell>
          <cell r="BW129" t="str">
            <v>Z Crouch</v>
          </cell>
          <cell r="BX129" t="str">
            <v>N/Johnson</v>
          </cell>
          <cell r="BY129" t="str">
            <v>cc:G/Orr  P/Stone</v>
          </cell>
        </row>
        <row r="130">
          <cell r="B130">
            <v>0</v>
          </cell>
          <cell r="D130">
            <v>8</v>
          </cell>
          <cell r="E130">
            <v>0</v>
          </cell>
          <cell r="F130" t="str">
            <v>Oring leak on lift sub of LC Head</v>
          </cell>
          <cell r="I130" t="str">
            <v>J Fontenot</v>
          </cell>
          <cell r="J130" t="str">
            <v>Broussard</v>
          </cell>
          <cell r="L130">
            <v>27820</v>
          </cell>
          <cell r="O130" t="str">
            <v>3 1/2 LC Head</v>
          </cell>
          <cell r="R130" t="str">
            <v>J.O.B. Operating</v>
          </cell>
          <cell r="T130">
            <v>1</v>
          </cell>
          <cell r="AA130">
            <v>5</v>
          </cell>
          <cell r="AD130" t="str">
            <v>n/a</v>
          </cell>
          <cell r="AF130" t="str">
            <v>n/a</v>
          </cell>
          <cell r="AI130" t="str">
            <v>n/a</v>
          </cell>
          <cell r="AK130" t="str">
            <v>Oring leak found in lift sub (at connection) when attempting to circulate after hanging the liner.</v>
          </cell>
          <cell r="AU130">
            <v>200</v>
          </cell>
          <cell r="AV130">
            <v>0</v>
          </cell>
          <cell r="AX130">
            <v>24</v>
          </cell>
          <cell r="AY130">
            <v>0</v>
          </cell>
          <cell r="AZ130" t="str">
            <v>whse redress; improper makeup - mashed oring</v>
          </cell>
          <cell r="BF130" t="str">
            <v>J Fontenot</v>
          </cell>
          <cell r="BG130">
            <v>35982</v>
          </cell>
          <cell r="BH130" t="str">
            <v>1) Borrowed oring from BJ Services to changeout oring on LC Head &amp; continued job.  2) Submit BPR to whse requesting whse cause &amp; prevention implementation this week.</v>
          </cell>
          <cell r="BM130" t="str">
            <v>R Prasad / J Fontenot</v>
          </cell>
          <cell r="BN130">
            <v>35982</v>
          </cell>
          <cell r="BV130" t="str">
            <v>W Stovall</v>
          </cell>
          <cell r="BW130" t="str">
            <v>cc: Z Crouch</v>
          </cell>
          <cell r="BY130" t="str">
            <v>cc: G Orr, P Stone</v>
          </cell>
          <cell r="BZ130" t="str">
            <v>F Jones, R Prasad</v>
          </cell>
          <cell r="CA130">
            <v>36098</v>
          </cell>
        </row>
        <row r="131">
          <cell r="B131">
            <v>0</v>
          </cell>
          <cell r="D131">
            <v>9</v>
          </cell>
          <cell r="E131">
            <v>0</v>
          </cell>
          <cell r="F131" t="str">
            <v>Tieback seal assy never stung in upon cement job since cement flash set</v>
          </cell>
          <cell r="I131" t="str">
            <v>J Fontenot</v>
          </cell>
          <cell r="J131" t="str">
            <v>Broussard</v>
          </cell>
          <cell r="O131" t="str">
            <v>Tieback seal assy</v>
          </cell>
          <cell r="R131" t="str">
            <v>J.O.B. Operating</v>
          </cell>
          <cell r="T131">
            <v>1</v>
          </cell>
          <cell r="AA131">
            <v>5</v>
          </cell>
          <cell r="AF131" t="str">
            <v>ZnBr2 / CaBr2 solution</v>
          </cell>
          <cell r="AK131" t="str">
            <v>Upon getting tieback seals to TOL, did cement job, BJ cement flash-set (due to aggravated salt zone); tried to sting seals into TOL by s/o 300klb to 100 klb but no pipe movement.</v>
          </cell>
          <cell r="AU131">
            <v>100</v>
          </cell>
          <cell r="AV131">
            <v>0</v>
          </cell>
          <cell r="AX131">
            <v>62</v>
          </cell>
          <cell r="AY131">
            <v>0</v>
          </cell>
          <cell r="AZ131" t="str">
            <v>Cust was depending on buoyancy to help out (workover truck rig pulling capacity of 300 klb w/ no pipe in derrick) but was bitten by this zone; Cust could have prevented this w/ different hookup but $$.</v>
          </cell>
          <cell r="BF131" t="str">
            <v>J Fontenot / co rep</v>
          </cell>
          <cell r="BG131">
            <v>35971</v>
          </cell>
          <cell r="BH131" t="str">
            <v>Left tieback seals in place; cust is aware of different hookup feasibility per conversation w/ J Fontenot</v>
          </cell>
          <cell r="BM131" t="str">
            <v>J Fontenot</v>
          </cell>
          <cell r="BN131">
            <v>35982</v>
          </cell>
          <cell r="BO131" t="str">
            <v>(customer)</v>
          </cell>
          <cell r="BV131" t="str">
            <v>G Hoffpauir f/ sales f/ customer</v>
          </cell>
          <cell r="BW131" t="str">
            <v>n/a</v>
          </cell>
          <cell r="BX131" t="str">
            <v>G Hoffpauir f/ sales f/ customer</v>
          </cell>
          <cell r="BY131" t="str">
            <v>cc: G Orr, P Stone</v>
          </cell>
          <cell r="BZ131" t="str">
            <v>J Fontenot</v>
          </cell>
          <cell r="CA131">
            <v>35982</v>
          </cell>
        </row>
        <row r="132">
          <cell r="B132">
            <v>0</v>
          </cell>
          <cell r="D132">
            <v>9</v>
          </cell>
          <cell r="E132">
            <v>0</v>
          </cell>
          <cell r="F132" t="str">
            <v>3 1/2"x-over &amp;landing collar could not be found in customer stock</v>
          </cell>
          <cell r="G132">
            <v>72828</v>
          </cell>
          <cell r="I132" t="str">
            <v>K . BERGERON</v>
          </cell>
          <cell r="J132" t="str">
            <v>Broussard</v>
          </cell>
          <cell r="L132" t="str">
            <v>291-01</v>
          </cell>
          <cell r="M132" t="str">
            <v>291-01-9999   291-01-9999</v>
          </cell>
          <cell r="N132" t="str">
            <v>N/A</v>
          </cell>
          <cell r="O132" t="str">
            <v>3 1/2"x-over  /3 1/2" landing collar</v>
          </cell>
          <cell r="R132" t="str">
            <v>Vastar Resources</v>
          </cell>
          <cell r="T132" t="str">
            <v>#1</v>
          </cell>
          <cell r="AA132" t="str">
            <v>N/A</v>
          </cell>
          <cell r="AD132" t="str">
            <v>N/A</v>
          </cell>
          <cell r="AF132" t="str">
            <v>N/A</v>
          </cell>
          <cell r="AI132" t="str">
            <v>N/A</v>
          </cell>
          <cell r="AK132" t="str">
            <v>Baker Oil Tools could not produce this equipment when customer requested it to sell to a partner</v>
          </cell>
          <cell r="AU132">
            <v>2453</v>
          </cell>
          <cell r="AV132">
            <v>2053</v>
          </cell>
          <cell r="AX132">
            <v>28</v>
          </cell>
          <cell r="AY132">
            <v>0</v>
          </cell>
          <cell r="AZ132" t="str">
            <v>Could not find this equipment in customer stock at the time due to inventory movements / reorganization of whse product lines, confusion created during preparation for inventory API.</v>
          </cell>
          <cell r="BF132" t="str">
            <v>K. Bergeron</v>
          </cell>
          <cell r="BG132">
            <v>35986</v>
          </cell>
          <cell r="BH132" t="str">
            <v>Bring this customer stock from St. Martinville to BOTcade to put in inventory.</v>
          </cell>
          <cell r="BM132" t="str">
            <v>K.Bergeron</v>
          </cell>
          <cell r="BN132">
            <v>35986</v>
          </cell>
          <cell r="BO132" t="str">
            <v>New customer stock database (which was just  being developed at time of searching for this eqpt) is now developed &amp; controlled by inventory mgmt's group (M Montgomery) to include detail needed to track.</v>
          </cell>
          <cell r="BT132" t="str">
            <v>K. Bergeron</v>
          </cell>
          <cell r="BU132">
            <v>35986</v>
          </cell>
          <cell r="BV132" t="str">
            <v>Inventory - M Montgomery</v>
          </cell>
          <cell r="BW132" t="str">
            <v>n/a</v>
          </cell>
          <cell r="BX132" t="str">
            <v>Bill Moran / Tim Hanberry</v>
          </cell>
          <cell r="BY132" t="str">
            <v>cc:G Orr,P Stone</v>
          </cell>
          <cell r="BZ132" t="str">
            <v>K. Bergeron</v>
          </cell>
          <cell r="CA132">
            <v>35986</v>
          </cell>
        </row>
        <row r="133">
          <cell r="B133">
            <v>0</v>
          </cell>
          <cell r="D133">
            <v>9</v>
          </cell>
          <cell r="E133">
            <v>0</v>
          </cell>
          <cell r="F133" t="str">
            <v>Tieback seal assy would not test in zxp ext. due to (cust - centralizers on tieback string prevented) (BOT - TST training on sting-in)</v>
          </cell>
          <cell r="G133">
            <v>358904</v>
          </cell>
          <cell r="I133" t="str">
            <v>Scotty Duhon</v>
          </cell>
          <cell r="J133" t="str">
            <v>Broussard</v>
          </cell>
          <cell r="L133">
            <v>29755</v>
          </cell>
          <cell r="M133">
            <v>297550279</v>
          </cell>
          <cell r="N133" t="str">
            <v>w/o 173380</v>
          </cell>
          <cell r="O133" t="str">
            <v xml:space="preserve">SEAL ASSEMBLY, PBR W/3 SETS OF .177 CS BULLET    
PACKING, 5.000 IN 18.00 LB/FT STL BOX UP 5.250   
SEAL OD, 5.750 TOOL OD, 4.276 TOOL ID, W/1/2 MULE
SHOE GUIDE, F/10 FT. EXT,. 110 KSI MYS           </v>
          </cell>
          <cell r="Q133" t="str">
            <v>w/o 173380</v>
          </cell>
          <cell r="R133" t="str">
            <v>Mobil</v>
          </cell>
          <cell r="T133">
            <v>2</v>
          </cell>
          <cell r="AA133">
            <v>5</v>
          </cell>
          <cell r="AD133">
            <v>12868</v>
          </cell>
          <cell r="AF133" t="str">
            <v>not given on orig bpr</v>
          </cell>
          <cell r="AI133" t="str">
            <v>no</v>
          </cell>
          <cell r="AK133" t="str">
            <v>Slacked off weight on PBR thinking we were stung into it, but was not and from this flared out the seal assy and did some damage to the top of the PBR</v>
          </cell>
          <cell r="AU133">
            <v>400</v>
          </cell>
          <cell r="AV133">
            <v>0</v>
          </cell>
          <cell r="AX133">
            <v>62</v>
          </cell>
          <cell r="AY133">
            <v>0</v>
          </cell>
          <cell r="AZ133" t="str">
            <v>1) cust had centralizers on tieback string that allowed for stiff bottom of tieback string, preventing flexibility of stinging into the tieback sleeve.  2) To remediate, TST slacked off excess weight on the top of the PBR damaging the muleshoe of the seal</v>
          </cell>
          <cell r="BA133" t="str">
            <v>assy &amp; damaging the PBR top.</v>
          </cell>
          <cell r="BF133" t="str">
            <v>S. Duhon</v>
          </cell>
          <cell r="BG133">
            <v>35972</v>
          </cell>
          <cell r="BH133" t="str">
            <v>1) Customer made clean-up mill run to open sleeve up smooth &amp; we sent out another seal assy to complete the well.  2) TST briefed by D Wade &amp; F Jones on proper stinging in methods.</v>
          </cell>
          <cell r="BM133" t="str">
            <v>R Prasad</v>
          </cell>
          <cell r="BN133">
            <v>35989</v>
          </cell>
          <cell r="BO133" t="str">
            <v>(customer)</v>
          </cell>
          <cell r="BT133" t="str">
            <v>(customer)</v>
          </cell>
          <cell r="BU133">
            <v>35989</v>
          </cell>
          <cell r="BV133" t="str">
            <v>Pat Miser / customer</v>
          </cell>
          <cell r="BW133" t="str">
            <v>n/a</v>
          </cell>
          <cell r="BX133" t="str">
            <v>Pat Miser</v>
          </cell>
          <cell r="BY133" t="str">
            <v>cc: G Orr, P Stone</v>
          </cell>
          <cell r="BZ133" t="str">
            <v>R Prasad</v>
          </cell>
          <cell r="CA133">
            <v>35989</v>
          </cell>
        </row>
        <row r="134">
          <cell r="B134">
            <v>0</v>
          </cell>
          <cell r="D134">
            <v>8</v>
          </cell>
          <cell r="E134">
            <v>0</v>
          </cell>
          <cell r="F134" t="str">
            <v>TD Head's plug drop valve excessive stiff as found on location by TST</v>
          </cell>
          <cell r="G134">
            <v>357788</v>
          </cell>
          <cell r="I134" t="str">
            <v>Pete Stark / Scotty Duhon</v>
          </cell>
          <cell r="J134" t="str">
            <v>Broussard</v>
          </cell>
          <cell r="L134">
            <v>27828</v>
          </cell>
          <cell r="M134">
            <v>278280003</v>
          </cell>
          <cell r="N134" t="str">
            <v>s/n not listed on rentals checklist in job folder!</v>
          </cell>
          <cell r="O134" t="str">
            <v>TD head</v>
          </cell>
          <cell r="R134" t="str">
            <v>Mobil</v>
          </cell>
          <cell r="T134">
            <v>2</v>
          </cell>
          <cell r="AA134">
            <v>5</v>
          </cell>
          <cell r="AD134">
            <v>12868</v>
          </cell>
          <cell r="AF134" t="str">
            <v>not given on orig bpr</v>
          </cell>
          <cell r="AI134" t="str">
            <v>no</v>
          </cell>
          <cell r="AK134" t="str">
            <v>Per Pete Stark, Scotty Duhon, the TD Head's plug drop valve was excessively stiff as delivered to location from Cade warehouse.</v>
          </cell>
          <cell r="AU134">
            <v>200</v>
          </cell>
          <cell r="AV134">
            <v>0</v>
          </cell>
          <cell r="AX134">
            <v>24</v>
          </cell>
          <cell r="AY134">
            <v>0</v>
          </cell>
          <cell r="AZ134" t="str">
            <v>whse carelessness</v>
          </cell>
          <cell r="BF134" t="str">
            <v>S Duhon / P Stark</v>
          </cell>
          <cell r="BG134">
            <v>35972</v>
          </cell>
          <cell r="BH134" t="str">
            <v>1) Completed job as planned.  2) Whse to complete cause &amp; prevention for delivering noncomplying epqt / redress procedures.  3) Also, whse to determine why the rentals checklist in the job folder does not have the serial numbers of the rentals on it.</v>
          </cell>
          <cell r="BM134" t="str">
            <v>R Prasad</v>
          </cell>
          <cell r="BN134">
            <v>35989</v>
          </cell>
          <cell r="BO134" t="str">
            <v>Also, now, H McFarlain is whse coordinator checking for these per F Jones 10/30/98</v>
          </cell>
          <cell r="BT134" t="str">
            <v>F Jones / R Prasad</v>
          </cell>
          <cell r="BU134">
            <v>36098</v>
          </cell>
          <cell r="BV134" t="str">
            <v>W Stovall</v>
          </cell>
          <cell r="BW134" t="str">
            <v>n/a</v>
          </cell>
          <cell r="BX134" t="str">
            <v>cc: P Miser</v>
          </cell>
          <cell r="BY134" t="str">
            <v>cc: G Orr, P Stone</v>
          </cell>
          <cell r="BZ134" t="str">
            <v>F Jones, R Prasad</v>
          </cell>
          <cell r="CA134">
            <v>36098</v>
          </cell>
        </row>
        <row r="135">
          <cell r="B135">
            <v>0</v>
          </cell>
          <cell r="D135">
            <v>8</v>
          </cell>
          <cell r="E135">
            <v>0</v>
          </cell>
          <cell r="F135" t="str">
            <v>mill did not indicate</v>
          </cell>
          <cell r="G135">
            <v>359763</v>
          </cell>
          <cell r="I135" t="str">
            <v>H.Menard</v>
          </cell>
          <cell r="J135" t="str">
            <v>Broussard</v>
          </cell>
          <cell r="L135">
            <v>29101</v>
          </cell>
          <cell r="M135" t="str">
            <v>291-01-9999</v>
          </cell>
          <cell r="N135" t="str">
            <v>LBTM</v>
          </cell>
          <cell r="O135" t="str">
            <v>8 1/4 o.d. liner top dress out mill</v>
          </cell>
          <cell r="P135" t="str">
            <v>n/a</v>
          </cell>
          <cell r="Q135" t="str">
            <v>n/a</v>
          </cell>
          <cell r="R135" t="str">
            <v>Amoco</v>
          </cell>
          <cell r="T135">
            <v>9</v>
          </cell>
          <cell r="AA135">
            <v>7.625</v>
          </cell>
          <cell r="AD135">
            <v>15741</v>
          </cell>
          <cell r="AF135" t="str">
            <v>oil base</v>
          </cell>
          <cell r="AI135" t="str">
            <v>n/a</v>
          </cell>
          <cell r="AK135" t="str">
            <v>mill did not have indication due to stalling of top drive w/ 5000# slack off</v>
          </cell>
          <cell r="AL135" t="str">
            <v>located tie back ext 4' deeper according to drill pipe figures</v>
          </cell>
          <cell r="AM135" t="str">
            <v>co. rep. not concerned said they'd cement tieback anyway</v>
          </cell>
          <cell r="AU135">
            <v>0</v>
          </cell>
          <cell r="AV135">
            <v>0</v>
          </cell>
          <cell r="AY135">
            <v>0</v>
          </cell>
          <cell r="BV135" t="str">
            <v>n/a</v>
          </cell>
          <cell r="BW135" t="str">
            <v>n/a</v>
          </cell>
          <cell r="BX135" t="str">
            <v>n/a</v>
          </cell>
          <cell r="BY135" t="str">
            <v>n/a</v>
          </cell>
        </row>
        <row r="136">
          <cell r="B136">
            <v>0</v>
          </cell>
          <cell r="D136">
            <v>9</v>
          </cell>
          <cell r="E136">
            <v>0</v>
          </cell>
          <cell r="F136" t="str">
            <v>There was no thread protector on tool joint</v>
          </cell>
          <cell r="G136">
            <v>363605</v>
          </cell>
          <cell r="I136" t="str">
            <v>J. Huval</v>
          </cell>
          <cell r="J136" t="str">
            <v>Broussard</v>
          </cell>
          <cell r="L136" t="str">
            <v>26520/ 26657</v>
          </cell>
          <cell r="M136" t="str">
            <v>265-20-0006/ 266574002</v>
          </cell>
          <cell r="N136" t="str">
            <v>LBP 41/ (N/A)</v>
          </cell>
          <cell r="P136" t="str">
            <v>N/A</v>
          </cell>
          <cell r="Q136" t="str">
            <v>N/A</v>
          </cell>
          <cell r="R136" t="str">
            <v>Ocean Energy</v>
          </cell>
          <cell r="T136">
            <v>17</v>
          </cell>
          <cell r="AA136">
            <v>7</v>
          </cell>
          <cell r="AD136">
            <v>9139</v>
          </cell>
          <cell r="AF136" t="str">
            <v>N/A</v>
          </cell>
          <cell r="AI136" t="str">
            <v>yes</v>
          </cell>
          <cell r="AK136" t="str">
            <v xml:space="preserve">Tool joint (box end) of running tool was shipped without a protector. During shipping from shop to rig it was </v>
          </cell>
          <cell r="AL136" t="str">
            <v>was either dropped or dragged but no damage occured. Also one of the screws on the insert setting tool was</v>
          </cell>
          <cell r="AM136" t="str">
            <v>not the right length so it had to be grinded to proper length.</v>
          </cell>
          <cell r="AU136">
            <v>0</v>
          </cell>
          <cell r="AV136">
            <v>0</v>
          </cell>
          <cell r="AX136">
            <v>27</v>
          </cell>
          <cell r="AY136">
            <v>0</v>
          </cell>
          <cell r="BF136" t="str">
            <v>Basil Elzein</v>
          </cell>
          <cell r="BG136">
            <v>36004</v>
          </cell>
          <cell r="BH136" t="str">
            <v>Inform Warehouse to put  thread protectors on tools proior to shipment.</v>
          </cell>
          <cell r="BM136" t="str">
            <v>Jeff Widdel</v>
          </cell>
          <cell r="BN136">
            <v>36004</v>
          </cell>
          <cell r="BO136" t="str">
            <v>Have Wilfred put a check box for thread protectors prior to loadout.  Wilfred was informed and ok'd.</v>
          </cell>
          <cell r="BT136" t="str">
            <v>Jeff Widdel</v>
          </cell>
          <cell r="BU136">
            <v>36004</v>
          </cell>
          <cell r="BV136" t="str">
            <v>Widdel/ Stovall/F. Jones</v>
          </cell>
          <cell r="BW136" t="str">
            <v>none</v>
          </cell>
          <cell r="BX136" t="str">
            <v>none</v>
          </cell>
          <cell r="BY136" t="str">
            <v>none</v>
          </cell>
          <cell r="BZ136" t="str">
            <v>Jeff Widdel</v>
          </cell>
          <cell r="CA136">
            <v>36004</v>
          </cell>
        </row>
        <row r="137">
          <cell r="B137">
            <v>0</v>
          </cell>
          <cell r="D137">
            <v>8</v>
          </cell>
          <cell r="E137">
            <v>0</v>
          </cell>
          <cell r="F137" t="str">
            <v>pdp did not bump; 1000' cmt to drill out</v>
          </cell>
          <cell r="G137">
            <v>359781</v>
          </cell>
          <cell r="I137" t="str">
            <v>W Shuford</v>
          </cell>
          <cell r="J137" t="str">
            <v>Broussard</v>
          </cell>
          <cell r="L137">
            <v>27020</v>
          </cell>
          <cell r="M137">
            <v>270200089</v>
          </cell>
          <cell r="O137" t="str">
            <v xml:space="preserve">PUMP DOWN PLUG, LINER TYPE, F/PAC VALVE, W/THRU-
TUBING FINS, W/SLIP, 1.375 NOSE OD, 5.13 IN FIN 
OD, NITRILE/ALUMINUM ALLOY (H002)               </v>
          </cell>
          <cell r="R137" t="str">
            <v>Coastal</v>
          </cell>
          <cell r="T137" t="str">
            <v>A3</v>
          </cell>
          <cell r="AA137">
            <v>3.5</v>
          </cell>
          <cell r="AD137">
            <v>10349</v>
          </cell>
          <cell r="AF137" t="str">
            <v>good</v>
          </cell>
          <cell r="AI137" t="str">
            <v>yes</v>
          </cell>
          <cell r="AK137" t="str">
            <v>1) Pumped calculated displacement; plug did not latch into landing collar; 1000' of cement to drill out  2) W/S was not rabbitted although it was recommended; 3) No flag sub was run because it was not sent to location.</v>
          </cell>
          <cell r="AL137" t="str">
            <v xml:space="preserve">4) LC head (acme top conn) lift sub's pin was cut off via torch @ Cade </v>
          </cell>
          <cell r="AM137" t="str">
            <v>to accommodate PDP, such that subsequent runs with this head must be done only after bringing the head back to specs, I.e., to allow full function of it w/ ref to pdp in it (w/o pdp remaining in it).  5) Reversed excess cement instead of circulating the</v>
          </cell>
          <cell r="AN137" t="str">
            <v>long way.</v>
          </cell>
          <cell r="AU137">
            <v>600</v>
          </cell>
          <cell r="AX137">
            <v>29</v>
          </cell>
          <cell r="AY137">
            <v>0</v>
          </cell>
          <cell r="BF137" t="str">
            <v>Jeff Widdel</v>
          </cell>
          <cell r="BG137">
            <v>36005</v>
          </cell>
          <cell r="BH137" t="str">
            <v>1) On location, drilled 1000' of cmt &amp; broke thru at 700' above landing collar.  2) Svc mgr &amp; coord. have reviewed possible root cause(s) for followup w/ sales &amp; recording in log; obtain info / background to record cause &amp; prevention.</v>
          </cell>
          <cell r="BI137" t="str">
            <v>3) Submitted to Emmott for followup on cause, prevention where applicable.  4) Sales reviewing w/ cust for cost followup if applic.</v>
          </cell>
          <cell r="BM137" t="str">
            <v>RP f/ W Shuford</v>
          </cell>
          <cell r="BN137">
            <v>36007</v>
          </cell>
          <cell r="BV137" t="str">
            <v>F Jones, B Cowart, Z Crouch</v>
          </cell>
          <cell r="BW137" t="str">
            <v>S Paulk f/ Z Crouch</v>
          </cell>
          <cell r="BX137" t="str">
            <v>B Cowart</v>
          </cell>
          <cell r="BY137" t="str">
            <v>cc: G Orr, P Stone</v>
          </cell>
          <cell r="BZ137" t="str">
            <v>awaiting cause, prevention, costs</v>
          </cell>
        </row>
        <row r="138">
          <cell r="B138">
            <v>0</v>
          </cell>
          <cell r="D138">
            <v>9</v>
          </cell>
          <cell r="E138">
            <v>0</v>
          </cell>
          <cell r="F138" t="str">
            <v>1) Drawings have wrong O.D. &amp; ID on x-over 2) wrong amouny of shear pins on zxp&amp;hmc 3) wrong ID on lwp 4) drawing does not show largest od on zxp 5) Coord approved incorrect loadout dwg as-is, 6) liner stuck @ 13,517'</v>
          </cell>
          <cell r="G138">
            <v>363702</v>
          </cell>
          <cell r="I138" t="str">
            <v>K Bergeron / R Prasad</v>
          </cell>
          <cell r="J138" t="str">
            <v>Broussard</v>
          </cell>
          <cell r="L138">
            <v>29629</v>
          </cell>
          <cell r="M138">
            <v>296290130</v>
          </cell>
          <cell r="N138" t="str">
            <v>n/a</v>
          </cell>
          <cell r="O138" t="str">
            <v>drawings from warehouse &amp; 5" x 7 5/8 zxp w/ 10' rh ext</v>
          </cell>
          <cell r="R138" t="str">
            <v>Ocean Energy</v>
          </cell>
          <cell r="T138">
            <v>4</v>
          </cell>
          <cell r="AA138" t="str">
            <v>5"</v>
          </cell>
          <cell r="AD138">
            <v>13517</v>
          </cell>
          <cell r="AF138" t="str">
            <v>good</v>
          </cell>
          <cell r="AI138" t="str">
            <v>n/a</v>
          </cell>
          <cell r="AK138" t="str">
            <v xml:space="preserve">1) warehouse drawings had wrong OD&amp;ID on X-OVER, 2) dwg has wrong amount of shear pins in zxpacker and hmc hanger, 3) dwg has wrong OD &amp; ID on liner wiper plug 4) drawing doesn't show largest od on zx packer  5) Liner Hanger coordinator signed off on </v>
          </cell>
          <cell r="AL138" t="str">
            <v>loadout dwg as ok to ship (dim's dont make sense , are not compatible with well parameters like liner ID, ball od, etc.,) 6) liner stuck @ 13,517'due to well conditions</v>
          </cell>
          <cell r="AU138">
            <v>300</v>
          </cell>
          <cell r="AV138" t="str">
            <v>n/a</v>
          </cell>
          <cell r="AX138">
            <v>26</v>
          </cell>
          <cell r="AY138">
            <v>0</v>
          </cell>
          <cell r="AZ138" t="str">
            <v>1) warehouse men did not pay attention to what they were doing are doesn't know how to read a tape measure also lack of experience he should have seen these discrepencies knowing you are running a 5" liner and the id of the x-over is bigger</v>
          </cell>
          <cell r="BA138" t="str">
            <v xml:space="preserve"> than the liner size and with a 5" you usually drop a 1 1/2" ball and the id shows 1 1/4" and the id of the hanger was 4 3/8" and the od of the liner wiper plug was 4 9/16"</v>
          </cell>
          <cell r="BB138" t="str">
            <v xml:space="preserve">2) Coordinator is not paying attention to reviewing the loadout dwgs to ensure proper equipment is being stabbed / loaded for the job requirements 3) the reason the liner got stuck was due to hole conditions </v>
          </cell>
          <cell r="BF138" t="str">
            <v>K Bergeron</v>
          </cell>
          <cell r="BG138">
            <v>36005</v>
          </cell>
          <cell r="BH138" t="str">
            <v>1) tst remeasured these dims on location and had to drop the ball through the liner hanger hookup to make sure ball would pass through the liner wiper plug  2) on location, upon liner becoming stuck, cemented liner in place to prepare to run a-</v>
          </cell>
          <cell r="BI138" t="str">
            <v>nother liner(3 1/2 x 5") thru this one.  3) Whse mgr to review proper loadout procedures in drawings and checks on these dwgs with the warehousemen (check qualification &amp; training of them to ensure they know how to MEASURE &amp; RECORD them, before submitting</v>
          </cell>
          <cell r="BJ138" t="str">
            <v xml:space="preserve"> for approval to ship, 4) Request Svc Mgr of Liner hangers to review with the liner hanger dwgs can be easily checked with whether the dimensions even make sense, before the coordinator approves it to ship  (the xo, lwp, etc did NOT make </v>
          </cell>
          <cell r="BK138" t="str">
            <v>coordinators the importance of accurate measurements and recording these measurements on the dwgs; these sense, so since inaccurate dims were recorded on this dwg, the TST had to remediate the situation (perform the checks where he could), on location.</v>
          </cell>
          <cell r="BL138" t="str">
            <v xml:space="preserve">  rem that some of these checks CANNOT be performed on location as the running tool is already stabbed in the hanger assembly.</v>
          </cell>
          <cell r="BM138" t="str">
            <v>K Bergeron / R Prasad</v>
          </cell>
          <cell r="BN138">
            <v>36005</v>
          </cell>
          <cell r="BO138" t="str">
            <v>Per W Stovall email 7/29/98, ALL dwgs WILL  BE  reviewed BY  G Weaver, MYSELF (FRED) ,AND  COORDINATORS  ALONG WITH  ORIGINATOR ( WAREHOUSEMAN) UPON reviewing ALL dwgs one of our signatures</v>
          </cell>
          <cell r="BT138" t="str">
            <v>K Bergeron</v>
          </cell>
          <cell r="BU138">
            <v>36005</v>
          </cell>
          <cell r="BV138" t="str">
            <v>warehouse men in liner dept./F Jones</v>
          </cell>
          <cell r="BW138" t="str">
            <v>n/a</v>
          </cell>
          <cell r="BX138" t="str">
            <v>cc: N Johnson</v>
          </cell>
          <cell r="BY138" t="str">
            <v>cc: G Orr, P Stone</v>
          </cell>
          <cell r="BZ138" t="str">
            <v>R Prasad</v>
          </cell>
          <cell r="CA138">
            <v>36005</v>
          </cell>
        </row>
        <row r="139">
          <cell r="B139">
            <v>0</v>
          </cell>
          <cell r="D139">
            <v>9</v>
          </cell>
          <cell r="E139">
            <v>0</v>
          </cell>
          <cell r="F139" t="str">
            <v>While trying to work thru bridge (circulating, etc.) as gih w/ liner hookup, pu &amp; s/o  &amp; tried to circulate again when found no returns (I.e., released from liner &amp; zxp set)</v>
          </cell>
          <cell r="G139">
            <v>362327</v>
          </cell>
          <cell r="I139" t="str">
            <v>R Prasad f/ H Melville f/ S Ireland</v>
          </cell>
          <cell r="J139" t="str">
            <v>Broussard</v>
          </cell>
          <cell r="L139" t="str">
            <v>29624, 26666</v>
          </cell>
          <cell r="M139" t="str">
            <v>296240024, 266660001</v>
          </cell>
          <cell r="O139" t="str">
            <v xml:space="preserve">HR 'ZXP', HMC, RS NIPPLE, SPACER NIPPLE, COLLAR CROSOVER TO GBTCC, INSERT #2 L.C. zxp: TYPE III EXT., 7.000 IN. 8RL 26.00 LB/FT BOX DOWN,
X 9.625 IN 47.00-53.50 LB/FT, 8.250 OD X 7.500 ID 
EXT, 8.312 TOOL OD, 6.278 TOOL ID, 110 KSI MIN,   </v>
          </cell>
          <cell r="R139" t="str">
            <v>Force Energy</v>
          </cell>
          <cell r="T139" t="str">
            <v>C-4</v>
          </cell>
          <cell r="AA139">
            <v>7</v>
          </cell>
          <cell r="AD139">
            <v>6255</v>
          </cell>
          <cell r="AF139" t="str">
            <v>good</v>
          </cell>
          <cell r="AI139" t="str">
            <v>no</v>
          </cell>
          <cell r="AK139" t="str">
            <v>In open hole @ 1400; at 1630, liner stuck, stop to mu std 68 pickup pull slip s/o to 150 klb, pu to 250 klb, s/o again 125 klb, pu 300 klb, liner would not move, repeat 2 more times liner would not move; pu 220 klb; tried to rotate, torque went to 15000#,</v>
          </cell>
          <cell r="AL139" t="str">
            <v>driller said it take about 8000 ftlb of torque just for dp; so with torque trapped in dp, tried to work liner free, pu to 250 klb, s/o to 125 klb, tried three times, then pu to 250 klb, released torque, kicked pump on at 2 bpm at 250 psi @ 1730, tried cir</v>
          </cell>
          <cell r="AM139" t="str">
            <v>culating to work liner free, max pu 400 klb; max s/o 75 klb; max pump pressure 550 psi (one time); hmc pinned for 1250 psi, hr hyd release tool pinned for 2380 psi, safety release 4400 ft-lb left hand torque; from 1745 to 2200, pu &amp; s/o from 220 klb to 75</v>
          </cell>
          <cell r="AN139" t="str">
            <v xml:space="preserve">klb at 2 bpm, at 250 psi; then at 2200, hr tool came free.  Not knowing this, pu &amp; dog sub came out of sleeve &amp; s/o &amp; set zxp packer; I was looking at pressure gage to ensure pressure did not jump up to set hanger.  While running, tool came free, did not </v>
          </cell>
          <cell r="AO139" t="str">
            <v>know why b/c max pressure was 250 psi &amp; no torque was applied to dp.  Called H Melville coordinator to report.  Returns stopped, pressured to 750 psi o backside to see if zxp was set &amp; seals in rs packoff were still holding.  They were holding, no returns</v>
          </cell>
          <cell r="AP139" t="str">
            <v xml:space="preserve">&amp; could not pump into formation.  Pressured to 750 psi on dp &amp; pumping 5 bpm into formation w/ no returns.  Discussion, upon co man calling his boss, to squeeze cement around shoe but co man did not want to do that.  At 2330, dropped ball to set hanger.  </v>
          </cell>
          <cell r="AQ139" t="str">
            <v>Waited till 0130 of 7/30/98 &amp; tried pressuring on ball but not on seat; at 0230 dropped another ball; at 0345, pressured again &amp; @ 1400 psi, saw pressure jump, assumed that was the hanger setting.  Continued p to 2900 psito ensure good set on hgr; did not</v>
          </cell>
          <cell r="AR139" t="str">
            <v>blow ball seat in LC b/c co man did not want that much p on formation.  PU &amp; circulated &amp; conditioned hole.  Pooh 0600.</v>
          </cell>
          <cell r="AU139" t="str">
            <v>unknown as of yet</v>
          </cell>
          <cell r="AV139" t="str">
            <v>unknown as of yet</v>
          </cell>
          <cell r="AX139">
            <v>62</v>
          </cell>
          <cell r="AY139">
            <v>0</v>
          </cell>
          <cell r="AZ139" t="str">
            <v>1) unknown as of yet: well conditions / bridge versus operational procedure at rig conducted to overcome them; 2) tore down HR tool at district 8/7/98 &amp; took pictures &amp; found tool does contain 5 shear pins as required; they are sheared; reassembled</v>
          </cell>
          <cell r="BA139" t="str">
            <v xml:space="preserve"> tool w/ same shear pins &amp; re-sheared them at 2700 psi (13% over optimum shear pinning of brass, within specs of 15% tolerance. 3) Co rep pulled up record of pump pressure on his computer  which showed max pressure of 300 psi (dont know actual frequency </v>
          </cell>
          <cell r="BB139" t="str">
            <v xml:space="preserve">of data acquisition into his program).  4) Per TST, co rep does not seem too upset due to fact that they had trouble getting their logging tools thru this same spot; they had troubles maintaining controlled viscosity of mu; they had severe drag going </v>
          </cell>
          <cell r="BC139" t="str">
            <v>in &amp; out of this hole, per driller to TST. See Corrective action for more detail 8/7/98 (Minimum 4 people on rig floor watching pressure monitor on rig floor but while discussing job problems on floor, hr tool probably hydraullically released, not re-</v>
          </cell>
          <cell r="BD139" t="str">
            <v>corded on chart in co rep's off since his chart was off (per co rep 8/7/98) &amp; same people missed dogs tool up out of sleeve (without liner any longer on running tool) to s/o to set zxp.)</v>
          </cell>
          <cell r="BF139" t="str">
            <v>R Prasad / S Ireland / P Stark / F Jones</v>
          </cell>
          <cell r="BG139">
            <v>36014</v>
          </cell>
          <cell r="BH139" t="str">
            <v>1) co rep requested another hookup to hang inside the 9 5/8 &amp; xo to 5" HDL to run thru this 7" liner  2) awaiting further corrective actions conducted at rig: ran assy  3) region engr witnessed teardown of hr tool upon arrival from rig to determ further</v>
          </cell>
          <cell r="BI139" t="str">
            <v>cause factors, 4) coord / sv mgr to interview TST to ensure operational remediation at rigsite when encountering bridge was conducted properly, I.e, per instructions H Melville, etc. to determ further cause factors, 5) region engr &amp; svc mgr to review job</v>
          </cell>
          <cell r="BJ139" t="str">
            <v xml:space="preserve">for preventive action implementation &amp; followup with sales.  6) Sales to followup with Cade with customer feedback for proper SST processing.  7) 8/7/98: 2pm, called co rep &amp; to get pressure chart; co rep told Sammie that the chart </v>
          </cell>
          <cell r="BK139" t="str">
            <v xml:space="preserve"> was not functioning properly on the job as it only shows max 300 psi; co rep stated he did not think his measuring eqpt was working properly (I.e., why are we circulating 2 bpm at 250 psi while we're stuck??? thus gages were off).  Thus, we dont have suf</v>
          </cell>
          <cell r="BL139" t="str">
            <v>ficient record of pressures acheived, only what the TST saw on rig floor monitor &amp; recorded into job log; possibility of pressure jump existing to release HR tool but not seen by TST</v>
          </cell>
          <cell r="BM139" t="str">
            <v>R Prasad</v>
          </cell>
          <cell r="BN139">
            <v>36006</v>
          </cell>
          <cell r="BV139" t="str">
            <v>H Melville, B Cook</v>
          </cell>
          <cell r="BW139" t="str">
            <v>cc: Z Crouch</v>
          </cell>
          <cell r="BX139" t="str">
            <v>Bryan Cook</v>
          </cell>
          <cell r="BY139" t="str">
            <v>cc: G Orr, P Stone</v>
          </cell>
          <cell r="BZ139" t="str">
            <v>awaiting final costs / closeout by sales / customer</v>
          </cell>
        </row>
        <row r="140">
          <cell r="B140">
            <v>0</v>
          </cell>
          <cell r="D140">
            <v>9</v>
          </cell>
          <cell r="E140">
            <v>0</v>
          </cell>
          <cell r="F140" t="str">
            <v>Whse loadout dwgs incomplete; shipped but not approved by coord.</v>
          </cell>
          <cell r="G140">
            <v>360581</v>
          </cell>
          <cell r="I140" t="str">
            <v>K Bergeron / R Prasad</v>
          </cell>
          <cell r="J140" t="str">
            <v>Broussard</v>
          </cell>
          <cell r="L140">
            <v>29101</v>
          </cell>
          <cell r="M140">
            <v>291019999</v>
          </cell>
          <cell r="N140" t="str">
            <v>none listed in job folder</v>
          </cell>
          <cell r="O140" t="str">
            <v>Taper mill 4.5 OD &amp; polish mill 3.562 OD, etc.</v>
          </cell>
          <cell r="R140" t="str">
            <v>Coastal</v>
          </cell>
          <cell r="T140" t="str">
            <v>A-3</v>
          </cell>
          <cell r="AA140">
            <v>3.5</v>
          </cell>
          <cell r="AF140" t="str">
            <v>obm</v>
          </cell>
          <cell r="AK140" t="str">
            <v xml:space="preserve">1. Loadout dwgs incomplete - no whse torques listed, no s/n's listed on rental mills, no header info on completions seal assy; no xo's drawn on completions seal assy dwg so dont know if they were drifted  (WHSE), </v>
          </cell>
          <cell r="AL140" t="str">
            <v>2.  P.O.s not developed &amp; in folder for the mills made next door; thus, no tracking info for pricing, etc. (COORD)  3.  Eqpt was shipped w/o coord approval sign on loadout dwgs</v>
          </cell>
          <cell r="AU140">
            <v>200</v>
          </cell>
          <cell r="AV140" t="str">
            <v>none</v>
          </cell>
          <cell r="AX140">
            <v>26</v>
          </cell>
          <cell r="AY140">
            <v>0</v>
          </cell>
          <cell r="AZ140" t="str">
            <v>1) Whse overlooked blanks on dwg to fill out &amp; forgot to check crossovers for seal assy?  2) Coord had mills made w/o written instructions (P.O.) next door; forgot to use P.O.?</v>
          </cell>
          <cell r="BF140" t="str">
            <v>K Bergeron</v>
          </cell>
          <cell r="BG140">
            <v>36000</v>
          </cell>
          <cell r="BH140" t="str">
            <v>1) Whse mgr to complete actual cause &amp; prevention, (svc mgr had to find torque maximums for TST when TST called in from location), Whse mgr &amp; region engr discussed this incident for prevention; whse mgr has discussed w/ whsemen to ensure no repeat?</v>
          </cell>
          <cell r="BI140" t="str">
            <v>2) Coord to indicate actual cause &amp; complete preventive action to close BPR.</v>
          </cell>
          <cell r="BM140" t="str">
            <v>R Prasad / K Bergeron</v>
          </cell>
          <cell r="BN140">
            <v>36007</v>
          </cell>
          <cell r="BO140" t="str">
            <v>Now, H McFarlain is whse coordinator checking for these per F Jones 10/30/98</v>
          </cell>
          <cell r="BT140" t="str">
            <v>F Jones / R Prasad</v>
          </cell>
          <cell r="BU140">
            <v>36098</v>
          </cell>
          <cell r="BV140" t="str">
            <v>W Stovall, G Hoffpauir</v>
          </cell>
          <cell r="BW140" t="str">
            <v>n/a</v>
          </cell>
          <cell r="BX140" t="str">
            <v>cc: N Johnson</v>
          </cell>
          <cell r="BY140" t="str">
            <v>cc: G Orr, P Stone</v>
          </cell>
          <cell r="BZ140" t="str">
            <v>F Jones, R Prasad</v>
          </cell>
          <cell r="CA140">
            <v>36098</v>
          </cell>
        </row>
        <row r="141">
          <cell r="B141">
            <v>0</v>
          </cell>
          <cell r="D141">
            <v>9</v>
          </cell>
          <cell r="E141">
            <v>0</v>
          </cell>
          <cell r="F141" t="str">
            <v xml:space="preserve">1) warehouse drawing did not have pin size or shear value on it for cph packer 2) tech manual did not have 3.5x5" cph packer in it to check for pin size 3)pump down plug or landing collar leaked when we bumped plug </v>
          </cell>
          <cell r="G141">
            <v>364804</v>
          </cell>
          <cell r="I141" t="str">
            <v>K Bergeron</v>
          </cell>
          <cell r="J141" t="str">
            <v>Broussard</v>
          </cell>
          <cell r="L141" t="str">
            <v>274-10       270-20</v>
          </cell>
          <cell r="M141" t="str">
            <v>274-10-0305         270-20-0077</v>
          </cell>
          <cell r="O141" t="str">
            <v>type I pt-landing collar, pump down plug</v>
          </cell>
          <cell r="R141" t="str">
            <v>Ocean Energy</v>
          </cell>
          <cell r="T141" t="str">
            <v>#4</v>
          </cell>
          <cell r="AA141">
            <v>3.5</v>
          </cell>
          <cell r="AD141">
            <v>13911</v>
          </cell>
          <cell r="AF141" t="str">
            <v>WBM</v>
          </cell>
          <cell r="AI141" t="str">
            <v>n/a</v>
          </cell>
          <cell r="AK141" t="str">
            <v xml:space="preserve">1) load out drawing did not have shear pin size or sheart value for cph packer 2) tech manual did not have 3.5x5 cph packer in itto be able to look up this. 3) pump down plug leaked or landing collar leaked when we bumped the plug at 1500 psi to 2500 psi </v>
          </cell>
          <cell r="AU141">
            <v>300</v>
          </cell>
          <cell r="AV141" t="str">
            <v>customer hadn't requested any as of yet</v>
          </cell>
          <cell r="AX141">
            <v>26</v>
          </cell>
          <cell r="AY141">
            <v>0</v>
          </cell>
          <cell r="AZ141" t="str">
            <v>1) drawing used did not have a place for the shear pin size or shear value so it was overlooked. 2) tech manuals are not complete for tst's &amp; coordinator did not inform tst of proper specs (shear pins for CPH packer) at debriefing / job loadout.</v>
          </cell>
          <cell r="BA141" t="str">
            <v>2) pump down plug o-ring could have failed, or since landing collar had to be machined outside BOT, it could have failed. Co.man wanted to pressure back up to see if it would hold and I advised not to not to over displace had 1/2bbl in shoe track</v>
          </cell>
          <cell r="BF141" t="str">
            <v>K Bergeron</v>
          </cell>
          <cell r="BG141">
            <v>36009</v>
          </cell>
          <cell r="BH141" t="str">
            <v>1 &amp; 2) tst called shop and talked to regional engineer to get shear pin size and shear value for the cph packer</v>
          </cell>
          <cell r="BI141" t="str">
            <v xml:space="preserve">2) did not reverse out to avoid over displacing liner,pulled 5 stds. and circulated out the long way did not get any cmt. back,  </v>
          </cell>
          <cell r="BJ141" t="str">
            <v xml:space="preserve">Also, Coord to check if this is the same supplier who sold us the same size landing collars for the Spirit jobs with similar landing collar difficulty.  Also, coord to verify </v>
          </cell>
          <cell r="BK141" t="str">
            <v>that the pump down plug was sized correctly for this size landing collar catcher.</v>
          </cell>
          <cell r="BM141" t="str">
            <v>K Bergeron</v>
          </cell>
          <cell r="BN141">
            <v>36009</v>
          </cell>
          <cell r="BO141" t="str">
            <v xml:space="preserve">1) warehousemen need to make sure they use drawings that have spaces for shear pin sizeand shear vlues so they won't forget to include this information on drawings </v>
          </cell>
          <cell r="BQ141" t="str">
            <v xml:space="preserve">Per Z Crouch email to J Shaw &amp; S Paulk on 8/11/98: "Please replace the respective tables in Tech Unit 4367 with the tables in the attached spreadsheet.  Please make sure and use the tables in the worksheet entitled "Use for Tech Unit".  </v>
          </cell>
          <cell r="BR141" t="str">
            <v xml:space="preserve">This will eliminate a lot of sizes currently in the Tech Unit.  Also include in the first line under the Description header:
Most sizes of the CPH have been replaced by the ZXP Liner Hanger Packer.  Included in this Tech Unit  are the remaining CPH </v>
          </cell>
          <cell r="BS141" t="str">
            <v>pkrs that do not have a replacement in the ZXP Product Family.  If information about these packers is necessary, please consult the product data within AS400 or consult Houston Marketing Department."  Also, no followup from Emmott on nc #4; close per ZC.</v>
          </cell>
          <cell r="BT141" t="str">
            <v>K Bergeron</v>
          </cell>
          <cell r="BU141">
            <v>36009</v>
          </cell>
          <cell r="BV141" t="str">
            <v xml:space="preserve"> warehousemen G Hoffpauir  F Jones</v>
          </cell>
          <cell r="BW141" t="str">
            <v>cc: Z Crouch</v>
          </cell>
          <cell r="BX141" t="str">
            <v>cc:N Johnson</v>
          </cell>
          <cell r="BY141" t="str">
            <v>cc:G Orr,P Stone</v>
          </cell>
          <cell r="BZ141" t="str">
            <v>R Prasad (ok per F Jones)</v>
          </cell>
          <cell r="CA141">
            <v>36052</v>
          </cell>
        </row>
        <row r="142">
          <cell r="B142">
            <v>0</v>
          </cell>
          <cell r="D142">
            <v>8</v>
          </cell>
          <cell r="E142">
            <v>0</v>
          </cell>
          <cell r="F142" t="str">
            <v>Good Job</v>
          </cell>
          <cell r="G142">
            <v>64551</v>
          </cell>
          <cell r="I142" t="str">
            <v>W Shuford</v>
          </cell>
          <cell r="J142" t="str">
            <v>Broussard</v>
          </cell>
          <cell r="R142" t="str">
            <v>spirit</v>
          </cell>
          <cell r="T142" t="str">
            <v>A 8 ST</v>
          </cell>
          <cell r="AA142">
            <v>2.875</v>
          </cell>
          <cell r="AD142">
            <v>13000</v>
          </cell>
          <cell r="AF142" t="str">
            <v>good</v>
          </cell>
          <cell r="AI142" t="str">
            <v>N/A</v>
          </cell>
          <cell r="AK142" t="str">
            <v>GOOD JOB</v>
          </cell>
          <cell r="AU142">
            <v>0</v>
          </cell>
          <cell r="AV142" t="str">
            <v>none</v>
          </cell>
          <cell r="AX142">
            <v>62</v>
          </cell>
          <cell r="AY142">
            <v>0</v>
          </cell>
          <cell r="AZ142" t="str">
            <v>N/A - obtaining run history of ZXPs set w/ 5 pins initial shear vs 9, in order to ease setting of packer</v>
          </cell>
          <cell r="BF142" t="str">
            <v>W Shuford</v>
          </cell>
          <cell r="BG142">
            <v>36009</v>
          </cell>
          <cell r="BH142" t="str">
            <v>n/a</v>
          </cell>
          <cell r="BM142" t="str">
            <v>W Shuford</v>
          </cell>
          <cell r="BN142">
            <v>36009</v>
          </cell>
          <cell r="BO142" t="str">
            <v>n/a</v>
          </cell>
          <cell r="BT142" t="str">
            <v>W Shuford</v>
          </cell>
          <cell r="BU142">
            <v>36009</v>
          </cell>
          <cell r="BV142" t="str">
            <v>n/a</v>
          </cell>
          <cell r="BW142" t="str">
            <v>n/a</v>
          </cell>
          <cell r="BX142" t="str">
            <v>n/a</v>
          </cell>
          <cell r="BY142" t="str">
            <v>n/a</v>
          </cell>
          <cell r="BZ142" t="str">
            <v>W Shuford</v>
          </cell>
          <cell r="CA142">
            <v>36009</v>
          </cell>
        </row>
        <row r="143">
          <cell r="B143" t="str">
            <v>EMMOTT RD PLANT</v>
          </cell>
          <cell r="D143">
            <v>8</v>
          </cell>
          <cell r="E143" t="str">
            <v>Liner Hangers Accessories / Running tools, etc.</v>
          </cell>
          <cell r="F143" t="str">
            <v>Dogs not on C-2 dog sub when it got to the shop possibly dogs could be in hole.</v>
          </cell>
          <cell r="G143">
            <v>364804</v>
          </cell>
          <cell r="I143" t="str">
            <v>K Bergeron</v>
          </cell>
          <cell r="J143" t="str">
            <v>Broussard</v>
          </cell>
          <cell r="L143" t="str">
            <v>265-21</v>
          </cell>
          <cell r="M143" t="str">
            <v>265-21-</v>
          </cell>
          <cell r="O143" t="str">
            <v>3 1/2 C-2 Setting tool</v>
          </cell>
          <cell r="R143" t="str">
            <v>Ocean Energy</v>
          </cell>
          <cell r="T143" t="str">
            <v>#4</v>
          </cell>
          <cell r="AA143">
            <v>3.5</v>
          </cell>
          <cell r="AD143">
            <v>19911</v>
          </cell>
          <cell r="AF143" t="str">
            <v>WBM</v>
          </cell>
          <cell r="AI143" t="str">
            <v>n/a</v>
          </cell>
          <cell r="AK143" t="str">
            <v xml:space="preserve">dogs not on c-2 setting tool when it got to the shop possibly dogs could be in hole </v>
          </cell>
          <cell r="AU143">
            <v>300</v>
          </cell>
          <cell r="AV143" t="str">
            <v>not at the time of this report</v>
          </cell>
          <cell r="AX143">
            <v>73</v>
          </cell>
          <cell r="AY143" t="str">
            <v>EMMOTT / ENGINEERING DESIGN, DOC., ETC.</v>
          </cell>
          <cell r="AZ143" t="str">
            <v>set screws did not hold spline mandrel from backing out allowing dogs to fall out; no recess exists for set screw</v>
          </cell>
          <cell r="BF143" t="str">
            <v>K Bergeron</v>
          </cell>
          <cell r="BG143">
            <v>36009</v>
          </cell>
          <cell r="BH143" t="str">
            <v xml:space="preserve">1) On location: _______ (Keith, what happened next to correct?), 2) When Setting tool arrived at shop, then: __________ (Coordinator, please advise what was determined upon inspecting tool when it arrived here), 3) Submit BPR to Emmott requesting whether </v>
          </cell>
          <cell r="BI143" t="str">
            <v>this has happened somewhere else, etc. &amp; proposed root cause &amp; proposed preventive action, 4) Per Keith Bergeron 8/2/98, need to put counter sinks on spline mandrel so that spline mandrel won't back off allowing dogs to fall out - request review of this</v>
          </cell>
          <cell r="BJ143" t="str">
            <v xml:space="preserve">proposal by Z Crouch for (a) root cause confirmation that spline mandrel is able to back out due to lack of set screw &amp; recess for it to hold connection from backing out, despite the torque requirements, &amp; b) Per P Stark, we will be adding set screw / </v>
          </cell>
          <cell r="BK143" t="str">
            <v>recess for set screw to prevent recurrence of backing out mandrel partially, allowing dogs to fall out. c) request Emmott Engr to implement permanent pa for other districts to rectify elsewhere, I.e., via field bulletin?</v>
          </cell>
          <cell r="BM143" t="str">
            <v>K Bergeron, G Hoffpauir, P Stark, R Prasad</v>
          </cell>
          <cell r="BN143">
            <v>36014</v>
          </cell>
          <cell r="BT143" t="str">
            <v>K Bergeron</v>
          </cell>
          <cell r="BU143">
            <v>36009</v>
          </cell>
          <cell r="BV143" t="str">
            <v>F Jones, Z Crouch,  P Stark</v>
          </cell>
          <cell r="BW143" t="str">
            <v>cc: S Paulk</v>
          </cell>
          <cell r="BX143" t="str">
            <v xml:space="preserve">cc:N Johnson </v>
          </cell>
          <cell r="BY143" t="str">
            <v>cc:G Orr,P Stone</v>
          </cell>
          <cell r="BZ143" t="str">
            <v>awaiting cause / pa completion</v>
          </cell>
        </row>
        <row r="144">
          <cell r="B144" t="str">
            <v>CUSTOMER</v>
          </cell>
          <cell r="D144">
            <v>9</v>
          </cell>
          <cell r="E144" t="str">
            <v>Liner Hangers</v>
          </cell>
          <cell r="F144" t="str">
            <v>Good Job</v>
          </cell>
          <cell r="G144">
            <v>365293</v>
          </cell>
          <cell r="I144" t="str">
            <v>W Shuford</v>
          </cell>
          <cell r="J144" t="str">
            <v>Broussard</v>
          </cell>
          <cell r="O144" t="str">
            <v>liner job</v>
          </cell>
          <cell r="R144" t="str">
            <v>spirit</v>
          </cell>
          <cell r="T144" t="str">
            <v>A-11</v>
          </cell>
          <cell r="AA144">
            <v>3.5</v>
          </cell>
          <cell r="AD144">
            <v>4519</v>
          </cell>
          <cell r="AF144" t="str">
            <v>good</v>
          </cell>
          <cell r="AI144" t="str">
            <v>unknown</v>
          </cell>
          <cell r="AK144" t="str">
            <v>GOOD JOB, plug pumped 4 bbls over displacement, did see increase in psi, 50 psi and pumped 4 bbls per co. rep.</v>
          </cell>
          <cell r="AU144">
            <v>0</v>
          </cell>
          <cell r="AV144" t="str">
            <v>none</v>
          </cell>
          <cell r="AX144">
            <v>62</v>
          </cell>
          <cell r="AY144" t="str">
            <v>CUSTOMER / WELL CONDITIONS / AWARENESS</v>
          </cell>
          <cell r="AZ144" t="str">
            <v>N/A - obtaining run history of ZXPs set w/ 5 pins initial shear vs 9, in order to ease setting of packer</v>
          </cell>
          <cell r="BF144" t="str">
            <v>W Shuford</v>
          </cell>
          <cell r="BG144">
            <v>36014</v>
          </cell>
          <cell r="BH144" t="str">
            <v>n/a</v>
          </cell>
          <cell r="BM144" t="str">
            <v>W Shuford</v>
          </cell>
          <cell r="BN144">
            <v>36014</v>
          </cell>
          <cell r="BO144" t="str">
            <v>n/a</v>
          </cell>
          <cell r="BT144" t="str">
            <v>W Shuford</v>
          </cell>
          <cell r="BU144">
            <v>36014</v>
          </cell>
          <cell r="BV144" t="str">
            <v>n/a</v>
          </cell>
          <cell r="BW144" t="str">
            <v>n/a</v>
          </cell>
          <cell r="BX144" t="str">
            <v>n/a</v>
          </cell>
          <cell r="BY144" t="str">
            <v>n/a</v>
          </cell>
          <cell r="BZ144" t="str">
            <v>W Shuford</v>
          </cell>
          <cell r="CA144">
            <v>36014</v>
          </cell>
        </row>
        <row r="145">
          <cell r="B145" t="str">
            <v>CUSTOMER</v>
          </cell>
          <cell r="D145">
            <v>9</v>
          </cell>
          <cell r="E145" t="str">
            <v>Liner Hangers</v>
          </cell>
          <cell r="F145" t="str">
            <v>ball did not seatin landing collar</v>
          </cell>
          <cell r="G145">
            <v>360669</v>
          </cell>
          <cell r="I145" t="str">
            <v>K Bergeron</v>
          </cell>
          <cell r="J145" t="str">
            <v>Broussard</v>
          </cell>
          <cell r="L145" t="str">
            <v>291-01</v>
          </cell>
          <cell r="M145" t="str">
            <v>291-01-9999</v>
          </cell>
          <cell r="O145" t="str">
            <v>type II landing collar</v>
          </cell>
          <cell r="R145" t="str">
            <v>Coastal Oil &amp; Gas</v>
          </cell>
          <cell r="T145" t="str">
            <v>B-5 ST2</v>
          </cell>
          <cell r="AA145">
            <v>7.625</v>
          </cell>
          <cell r="AD145">
            <v>14650</v>
          </cell>
          <cell r="AF145" t="str">
            <v>n/a</v>
          </cell>
          <cell r="AI145" t="str">
            <v>unknown</v>
          </cell>
          <cell r="AK145" t="str">
            <v>ball did not seat in landing collar</v>
          </cell>
          <cell r="AU145">
            <v>300</v>
          </cell>
          <cell r="AV145" t="str">
            <v>not at the time of this report</v>
          </cell>
          <cell r="AX145">
            <v>62</v>
          </cell>
          <cell r="AY145" t="str">
            <v>CUSTOMER / WELL CONDITIONS / AWARENESS</v>
          </cell>
          <cell r="AZ145" t="str">
            <v xml:space="preserve">we had to use a 2 1/4" ball for the davis lynch auto fill shoe and float collar.we had to drop ball in casing before putting landing collar on because davis lynch ball would not pass through the baker landing collar.as we were going in hole davis lynch </v>
          </cell>
          <cell r="BA145" t="str">
            <v>ball was floating up against the baker landing collar causing casing not to fill up properly. the little bit of mud that was coming through could have cut the landing collar.</v>
          </cell>
          <cell r="BF145" t="str">
            <v>K Bergeron</v>
          </cell>
          <cell r="BG145">
            <v>36018</v>
          </cell>
          <cell r="BH145" t="str">
            <v>we attempted to pump baker ball through landing collar with the halliburton unit . due to well packing off  i never seen ball seat blew out</v>
          </cell>
          <cell r="BM145" t="str">
            <v>K Bergeron</v>
          </cell>
          <cell r="BN145">
            <v>36018</v>
          </cell>
          <cell r="BO145" t="str">
            <v>need to run a insert landing collar or a baffle sub with this davis lynch stuff</v>
          </cell>
          <cell r="BT145" t="str">
            <v>K Bergeron</v>
          </cell>
          <cell r="BU145">
            <v>36018</v>
          </cell>
        </row>
        <row r="146">
          <cell r="B146" t="str">
            <v>DISTRICT / CUST. ORDER ENTRY</v>
          </cell>
          <cell r="D146">
            <v>8</v>
          </cell>
          <cell r="E146" t="str">
            <v>Liner Hangers Accessories / Running tools, etc.</v>
          </cell>
          <cell r="F146" t="str">
            <v>Oversize OD xo bushing shipped on job</v>
          </cell>
          <cell r="G146">
            <v>363518</v>
          </cell>
          <cell r="I146" t="str">
            <v>Robert Istre, LB &amp; Bruce Barnes, SV district</v>
          </cell>
          <cell r="J146" t="str">
            <v>Broussard</v>
          </cell>
          <cell r="L146">
            <v>29990</v>
          </cell>
          <cell r="M146">
            <v>299900830</v>
          </cell>
          <cell r="N146" t="str">
            <v>(qty 4 in LB district per as400 7/23/98)</v>
          </cell>
          <cell r="O146" t="str">
            <v>3 1/2 10RD box x 3 1/2 9.3# FL4S pin xo bushing</v>
          </cell>
          <cell r="R146" t="str">
            <v>Texas Meridien</v>
          </cell>
          <cell r="T146" t="str">
            <v>J.B. S</v>
          </cell>
          <cell r="AA146">
            <v>3.5</v>
          </cell>
          <cell r="AD146" t="str">
            <v>n/a</v>
          </cell>
          <cell r="AF146" t="str">
            <v>fair</v>
          </cell>
          <cell r="AI146" t="str">
            <v>yes</v>
          </cell>
          <cell r="AK146" t="str">
            <v>Unable to enter 5" 18# casing because OD of xo was 4.25 &amp; the ID of 5" 18# is 4.276.</v>
          </cell>
          <cell r="AL146" t="str">
            <v>The xo was in the hole while rig personnel trying to get it into the 5"</v>
          </cell>
          <cell r="AM146" t="str">
            <v>casing @ 10600' when 'we tag &amp; tried to get in the 5" w/ 2 r 3 thousand each try; thought there might be some shale at the 5 1/2 x 5" xo. . . went down to truck to get Baker book to see how much room there was &amp; at that point discovered 5" 18# ID is 4.276</v>
          </cell>
          <cell r="AN146" t="str">
            <v>&amp; already knew xo od was 4.25 so advised co man of the problem; two hrs later, started out of hole; 8 hr later out of hole, lay down hanger,found large amounts of metal shaving in sleeve of hanger; informed co man; sent home.'</v>
          </cell>
          <cell r="AU146">
            <v>1826</v>
          </cell>
          <cell r="AV146">
            <v>30207.34</v>
          </cell>
          <cell r="AX146">
            <v>21</v>
          </cell>
          <cell r="AY146" t="str">
            <v>DISTRICT / PLANNING / SETTING UP JOB</v>
          </cell>
          <cell r="AZ146" t="str">
            <v>1) At operations job set-up, wrong xo was coordinated up for job (too large od, needed to be turned down but wasnt).  2) At whse stab, xo was drawn up w/ correct csg &amp; liner specs also listed on the whse dwg, but the compatibity btw the csg ID &amp; xo OD was</v>
          </cell>
          <cell r="BA146" t="str">
            <v>not verified at whse setup.  3) At whse dwg approval to ship, this compatibility was not discovered either.  4) Upon arrival @ location, TST did not catch this incompatibility per checklist until tagged 5" liner top at 10600'.</v>
          </cell>
          <cell r="BF146" t="str">
            <v>B Istre, B Barnes, R Prasad</v>
          </cell>
          <cell r="BG146">
            <v>36021</v>
          </cell>
          <cell r="BH146" t="str">
            <v>1) A Turned-down xo was shipped to location to replace oversize one to run the job.  2) Submit BPR to receipients listed at cause for implementation of preventive action &amp; reporting back to svc mgr or region engr to log preventive action taken at 4 causes</v>
          </cell>
          <cell r="BI146" t="str">
            <v>&amp; close BPR.  3) Sales rep to advise if $ consequences to SST for reg engr to fill in cost / cust.</v>
          </cell>
          <cell r="BM146" t="str">
            <v>R Prasad / B Barnes</v>
          </cell>
          <cell r="BN146">
            <v>36021</v>
          </cell>
          <cell r="BO146" t="str">
            <v>Now, H McFarlain is whse coordinator checking for these per F Jones 10/30/98</v>
          </cell>
          <cell r="BT146" t="str">
            <v>F Jones / R Prasad</v>
          </cell>
          <cell r="BU146">
            <v>36098</v>
          </cell>
          <cell r="BV146" t="str">
            <v>F Jones, W Stovall, B Barnes</v>
          </cell>
          <cell r="BW146" t="str">
            <v>n/a</v>
          </cell>
          <cell r="BX146" t="str">
            <v>cc: A Johnston</v>
          </cell>
          <cell r="BY146" t="str">
            <v>cc: G Orr</v>
          </cell>
          <cell r="BZ146" t="str">
            <v>F Jones, R Prasad</v>
          </cell>
          <cell r="CA146">
            <v>36098</v>
          </cell>
        </row>
        <row r="147">
          <cell r="B147" t="str">
            <v>CUSTOMER</v>
          </cell>
          <cell r="D147">
            <v>8</v>
          </cell>
          <cell r="E147">
            <v>0</v>
          </cell>
          <cell r="F147" t="str">
            <v>twisted off top mill of mill assembly during milling operation</v>
          </cell>
          <cell r="G147">
            <v>367100</v>
          </cell>
          <cell r="I147" t="str">
            <v>H Menard</v>
          </cell>
          <cell r="J147" t="str">
            <v>Broussard</v>
          </cell>
          <cell r="L147" t="str">
            <v>275-21</v>
          </cell>
          <cell r="M147" t="str">
            <v>275-21-9999</v>
          </cell>
          <cell r="N147" t="str">
            <v>BOT26038</v>
          </cell>
          <cell r="O147" t="str">
            <v>4 1/8 OD Top dress mill w/ 2 3/8 Reg box x pin</v>
          </cell>
          <cell r="T147" t="str">
            <v>#1</v>
          </cell>
          <cell r="AA147" t="str">
            <v>31/2</v>
          </cell>
          <cell r="AD147">
            <v>16640</v>
          </cell>
          <cell r="AF147" t="str">
            <v>oil base</v>
          </cell>
          <cell r="AI147" t="str">
            <v>?</v>
          </cell>
          <cell r="AK147" t="str">
            <v>Top Mill Twisted Off (bottom pin of top mill) While Dressing Off Liner Top</v>
          </cell>
          <cell r="AL147" t="str">
            <v>3700ft.# was  makeup torque rotery never stalled limit was set for 2/38 reg. connection tool pusher saw 175# on guage.  I did not see same;  (TST was watching the wt indicator &amp; p gage).  Co rep would not release mill back to TST to bring back to shop</v>
          </cell>
          <cell r="AM147" t="str">
            <v>with him.  Baker Fishing rep, Tillman of Lake Charles district, already on location (8/14/98)</v>
          </cell>
          <cell r="AU147">
            <v>2000</v>
          </cell>
          <cell r="AV147" t="str">
            <v>unknown as of yet</v>
          </cell>
          <cell r="AX147">
            <v>62</v>
          </cell>
          <cell r="AY147" t="str">
            <v>CUSTOMER / WELL CONDITIONS / AWARENESS</v>
          </cell>
          <cell r="AZ147" t="str">
            <v>Possible weak connection all 2/38 reg. connection were made up to 3500#</v>
          </cell>
          <cell r="BF147" t="str">
            <v>H. Menard</v>
          </cell>
          <cell r="BG147">
            <v>36021</v>
          </cell>
          <cell r="BH147" t="str">
            <v>1) Fishing hand retrieving with short catch over shot ( building spear) To fish later if needed.  2) Submit BPR for final cause determination.</v>
          </cell>
          <cell r="BM147" t="str">
            <v>H. Menard</v>
          </cell>
          <cell r="BN147">
            <v>36021</v>
          </cell>
          <cell r="BO147" t="str">
            <v>(customer?)</v>
          </cell>
          <cell r="BV147" t="str">
            <v>F Breland, F Jones</v>
          </cell>
          <cell r="BW147" t="str">
            <v>n/a</v>
          </cell>
          <cell r="BX147" t="str">
            <v>cc: F Breland</v>
          </cell>
          <cell r="BY147" t="str">
            <v>cc: G Orr</v>
          </cell>
          <cell r="BZ147" t="str">
            <v>awaiting final cause, preventive action, cust cost, closeout</v>
          </cell>
        </row>
        <row r="148">
          <cell r="B148" t="str">
            <v>CUSTOMER</v>
          </cell>
          <cell r="D148">
            <v>9</v>
          </cell>
          <cell r="E148">
            <v>0</v>
          </cell>
          <cell r="F148" t="str">
            <v>stuck liner 615 ft. off bottom</v>
          </cell>
          <cell r="G148">
            <v>362424</v>
          </cell>
          <cell r="I148" t="str">
            <v>Cliff Carter</v>
          </cell>
          <cell r="J148" t="str">
            <v>Broussard</v>
          </cell>
          <cell r="L148" t="str">
            <v>09-21 491-10</v>
          </cell>
          <cell r="M148">
            <v>295304304</v>
          </cell>
          <cell r="O148" t="str">
            <v>C-2 Liner setting sleeve W/20 ft. PBR Ext. 14.375 O.D. X 13.50 I.D.</v>
          </cell>
          <cell r="R148" t="str">
            <v>Amoco</v>
          </cell>
          <cell r="T148" t="str">
            <v>#1 S/T#1</v>
          </cell>
          <cell r="AA148">
            <v>13.625</v>
          </cell>
          <cell r="AD148">
            <v>10465.64</v>
          </cell>
          <cell r="AF148" t="str">
            <v>novaplus</v>
          </cell>
          <cell r="AI148" t="str">
            <v>no</v>
          </cell>
          <cell r="AK148" t="str">
            <v>Stuck liner 615 ft. off bottom</v>
          </cell>
          <cell r="AV148" t="str">
            <v>none</v>
          </cell>
          <cell r="AX148">
            <v>62</v>
          </cell>
          <cell r="AY148" t="str">
            <v>CUSTOMER / WELL CONDITIONS / AWARENESS</v>
          </cell>
          <cell r="AZ148" t="str">
            <v>Smith International (5) under reamer runs</v>
          </cell>
          <cell r="BA148" t="str">
            <v xml:space="preserve"> </v>
          </cell>
          <cell r="BF148" t="str">
            <v>C Carter</v>
          </cell>
          <cell r="BG148">
            <v>36003</v>
          </cell>
          <cell r="BH148" t="str">
            <v>Need to hole better</v>
          </cell>
          <cell r="BM148" t="str">
            <v>C Carter</v>
          </cell>
          <cell r="BN148">
            <v>36003</v>
          </cell>
          <cell r="BO148" t="str">
            <v>(customer)</v>
          </cell>
          <cell r="BV148" t="str">
            <v>R Jones f/ Customer</v>
          </cell>
          <cell r="BW148" t="str">
            <v>n/a</v>
          </cell>
          <cell r="BX148" t="str">
            <v>cc: R Jones, J Lee</v>
          </cell>
          <cell r="BY148" t="str">
            <v>cc: G Orr</v>
          </cell>
          <cell r="BZ148" t="str">
            <v>awaiting confirm by sales / cust to close</v>
          </cell>
        </row>
        <row r="149">
          <cell r="B149" t="str">
            <v>EMMOTT RD PLANT</v>
          </cell>
          <cell r="D149">
            <v>8</v>
          </cell>
          <cell r="E149">
            <v>0</v>
          </cell>
          <cell r="F149" t="str">
            <v>1) No sealing surface on threads of hanger (Seal Lock HT vs HC threads); 2) TD swivel tight; 3) missing 4 1/2 xo</v>
          </cell>
          <cell r="G149">
            <v>362530</v>
          </cell>
          <cell r="I149" t="str">
            <v>W Shuford</v>
          </cell>
          <cell r="J149" t="str">
            <v>Broussard</v>
          </cell>
          <cell r="L149">
            <v>299892843</v>
          </cell>
          <cell r="M149">
            <v>299892843</v>
          </cell>
          <cell r="O149" t="str">
            <v>x-over 7" 23-41# vam box - 7" 26# seal lock HC pin</v>
          </cell>
          <cell r="R149" t="str">
            <v>CHEVRON</v>
          </cell>
          <cell r="T149" t="str">
            <v>A7</v>
          </cell>
          <cell r="AA149">
            <v>7</v>
          </cell>
          <cell r="AD149">
            <v>7845</v>
          </cell>
          <cell r="AF149" t="str">
            <v>good</v>
          </cell>
          <cell r="AI149" t="str">
            <v>no</v>
          </cell>
          <cell r="AK149" t="str">
            <v xml:space="preserve">1) Wrong thread cut on liner hanger x-over. 2) swivel on "TD" was very tight. 3) Missing 4 1/2 IF pin- 4 1/2 x o box sub.  So far, cust has not asked for costs of downtime.  Petrotube acted immediately ot get another xo cut (called Petrotube to get </v>
          </cell>
          <cell r="AL149" t="str">
            <v>another xo cut at 7 am; by noon, it was on its flight to rig per F Jones.</v>
          </cell>
          <cell r="AU149" t="str">
            <v>2600+downtime</v>
          </cell>
          <cell r="AV149" t="str">
            <v>$2600+downtime?</v>
          </cell>
          <cell r="AX149">
            <v>75</v>
          </cell>
          <cell r="AY149" t="str">
            <v>EMMOTT / MFG, ASSY, &amp;/OR TESTING</v>
          </cell>
          <cell r="BH149" t="str">
            <v xml:space="preserve">1) Had another xo built in Belle Chasse &amp; shipped to customer  2) Corrective action on location for TD swivel?  3) corrective action for the missing xo?  4) TST / coordinator to determine (a) correction conducted to immediately remediate each incident </v>
          </cell>
          <cell r="BI149" t="str">
            <v xml:space="preserve">listed in 2) &amp; 3) above.  4) Submit BPR to Emmott (KB working on it?) requesting cause &amp; prevention of seal surface lacking on seal lock HC thread.  5) Submit BPR to whse mgr for cause &amp; prevention of tight TD swivel.  6) Submit BPR to whse </v>
          </cell>
          <cell r="BJ149" t="str">
            <v>mgr for cause &amp; prevention of missing 4 1/2 xo.  7) Submit BPR to sales rep requesting cost info to remediate w/ customer</v>
          </cell>
          <cell r="BM149" t="str">
            <v>W Shuford / R Prasad</v>
          </cell>
          <cell r="BN149">
            <v>36028</v>
          </cell>
          <cell r="BO149" t="str">
            <v xml:space="preserve">4) Per A Bolyard, Emmott Rd, "The x-over was threaded by PetroTube. BOT ask them for an internal corrective action. Their response is as follows: CAUSE: Human error, the part was threaded behind </v>
          </cell>
          <cell r="BQ149" t="str">
            <v xml:space="preserve">run on the same setup, making sure they are the same thread, size, &amp; weight.  Corrective action for BOT (Emmott RD): The inspection dept will try to familiarize themselves with these threads; the threaders certify the thds &amp; mark each connection with the </v>
          </cell>
          <cell r="BR149" t="str">
            <v>thd description; this is verified upon receipt of the part.  In this case thepart was certfied &amp; marked wrong.  Preventive action: verify the marking against the purchase order; try to verify the thds by sight." - Allen Bolyard, Emmott Rd Mfg / QA.</v>
          </cell>
          <cell r="BT149" t="str">
            <v>Allen Bolyard, Emmott Rd</v>
          </cell>
          <cell r="BU149">
            <v>36055</v>
          </cell>
          <cell r="BV149" t="str">
            <v>Z Crouch, W Stovall, L Scheier</v>
          </cell>
          <cell r="BW149" t="str">
            <v>cc: S Paulk</v>
          </cell>
          <cell r="BX149" t="str">
            <v>cc: L Scheier</v>
          </cell>
          <cell r="BY149" t="str">
            <v>cc: G Orr</v>
          </cell>
          <cell r="BZ149" t="str">
            <v>awaiting costs, cause, prevention; awaiting K Rudd followup from similar incident in inflatables</v>
          </cell>
        </row>
        <row r="150">
          <cell r="B150" t="str">
            <v>DISTRICT</v>
          </cell>
          <cell r="D150">
            <v>8</v>
          </cell>
          <cell r="E150">
            <v>0</v>
          </cell>
          <cell r="F150" t="str">
            <v>1) shop forgot to ship setting tool nut for insert setting tool 2) liner plug did not bump</v>
          </cell>
          <cell r="G150">
            <v>367680</v>
          </cell>
          <cell r="I150" t="str">
            <v>H Menard</v>
          </cell>
          <cell r="J150" t="str">
            <v>Broussard</v>
          </cell>
          <cell r="L150">
            <v>26921</v>
          </cell>
          <cell r="M150">
            <v>269210061</v>
          </cell>
          <cell r="O150" t="str">
            <v>1) Insert Setting tool, 2) LWP</v>
          </cell>
          <cell r="R150" t="str">
            <v>Stone</v>
          </cell>
          <cell r="T150" t="str">
            <v>A-6 S/T #1</v>
          </cell>
          <cell r="AA150">
            <v>7</v>
          </cell>
          <cell r="AD150">
            <v>2998.05</v>
          </cell>
          <cell r="AF150" t="str">
            <v>wbm</v>
          </cell>
          <cell r="AI150" t="str">
            <v>yes</v>
          </cell>
          <cell r="AK150" t="str">
            <v>1) Shop forgot to send out setting tool nut for insert tool.  2) LWP did not bump</v>
          </cell>
          <cell r="AU150">
            <v>3600</v>
          </cell>
          <cell r="AV150">
            <v>3000</v>
          </cell>
          <cell r="AX150">
            <v>27</v>
          </cell>
          <cell r="AY150" t="str">
            <v>DISTRICT / HANDLING / SHIPPING</v>
          </cell>
          <cell r="AZ150" t="str">
            <v xml:space="preserve">Per Z Crouch email 8/24/98, "Not much to go on with this one.  We had a 7" 26-32#/ft Type I Liner Wiper Plug that did not bump. The temperature was 195° F, and it was run in Water based mud. The liner size was 7" 32#/ft.  It is unknown </v>
          </cell>
          <cell r="BA150" t="str">
            <v xml:space="preserve">as to whether the PDP bumped in the LWP.  Apparently the correct equipment was used.  We currently have not seen a number of this size having the same problem.  I don't know </v>
          </cell>
          <cell r="BB150" t="str">
            <v>any volume information, but I assume it has been checked.  We will have to log this as an incident, unless you see something to cause us to do otherwise.   This BPR is considered closed unless a response is issued.
"</v>
          </cell>
          <cell r="BF150" t="str">
            <v>Z Crouch / R Prasad</v>
          </cell>
          <cell r="BG150">
            <v>36052</v>
          </cell>
          <cell r="BH150" t="str">
            <v>1) nut flown out per TST; 2) Submit BPR to whse mgr for cause &amp; prevention, 3) submit BPR to Emmott for plugs not bumping analysis or record as incident only?  4) Submit BPR to sales rep requesting cost remediation w/ customer.</v>
          </cell>
          <cell r="BM150" t="str">
            <v>H Menard / R Prasad</v>
          </cell>
          <cell r="BN150">
            <v>36028</v>
          </cell>
          <cell r="BO150" t="str">
            <v>see cause (not enough info per Z Crouch 8/24/98)</v>
          </cell>
          <cell r="BT150" t="str">
            <v>Z Crouch / R Prasad</v>
          </cell>
          <cell r="BU150">
            <v>36031</v>
          </cell>
          <cell r="BV150" t="str">
            <v>W Stovall, Z Crouch</v>
          </cell>
          <cell r="BW150" t="str">
            <v>cc: S Paulk</v>
          </cell>
          <cell r="BX150" t="str">
            <v>cc: N Johnson</v>
          </cell>
          <cell r="BY150" t="str">
            <v>cc: G Orr</v>
          </cell>
          <cell r="BZ150" t="str">
            <v>R Prasad (ok per F Jones); costs included 11/12/98 per WFJ email</v>
          </cell>
          <cell r="CA150">
            <v>36052</v>
          </cell>
        </row>
        <row r="151">
          <cell r="B151" t="str">
            <v>DISTRICT / CUST. ORDER ENTRY</v>
          </cell>
          <cell r="D151">
            <v>8</v>
          </cell>
          <cell r="E151">
            <v>0</v>
          </cell>
          <cell r="F151" t="str">
            <v>1) job setup w/ xo ID incompatible for 2RH set tool btm conn. OD 2) Whse dwg info incomplete @ whse before shipping; no coord approval signature nor dates nor who stabbed, etc. 3) TST HM on locn overlooked depth of large bore thru xo to accommodate 2RH, e</v>
          </cell>
          <cell r="G151" t="str">
            <v>373329, 373377</v>
          </cell>
          <cell r="I151" t="str">
            <v>R Prasad / C Carter</v>
          </cell>
          <cell r="J151" t="str">
            <v>Broussard</v>
          </cell>
          <cell r="L151" t="str">
            <v>1) 29531, 2) 26523, 3) 29101</v>
          </cell>
          <cell r="M151" t="str">
            <v>1) 295313077, 2) 265230100, 3) 291019999</v>
          </cell>
          <cell r="N151" t="str">
            <v>1) 2RH sleeve w/o 141814; 2) 2RH s/n LBRH5, 3) xo nipple from liner shoes item # NP830CCP03 per BOT PO LB980552-L</v>
          </cell>
          <cell r="O151" t="str">
            <v>1) 2RH set. sleeve 10' type III, 5: 15-18# vam box, 4.406 ID, 5.75 ext od, 5.25 ext id, 4.646 od float nut, 110 ksi mys; 2) 2RH setting tool, 3) xo nipple 5: 18# vam reg pin x 4" 14.8# vam ace pin, p-110 suitable, 5.016 od, 3.23 id, approx 19" lg per SSTs</v>
          </cell>
          <cell r="R151" t="str">
            <v>Amoco</v>
          </cell>
          <cell r="T151">
            <v>9</v>
          </cell>
          <cell r="AA151" t="str">
            <v>4 1/2 &amp; 4</v>
          </cell>
          <cell r="AD151">
            <v>9484</v>
          </cell>
          <cell r="AF151" t="str">
            <v>good</v>
          </cell>
          <cell r="AI151" t="str">
            <v>no</v>
          </cell>
          <cell r="AK151" t="str">
            <v xml:space="preserve">Per TST BPR, started running liner at 1900 9/23/98; pu &amp; ran 13' tail pup &amp; 1 jt of 4 1/2" 13.5# perf'ed liner; ran BOT payzone pkr &amp; 5 jts of 4" 14.8# liner &amp; BOT xo &amp; set sleeve. RIH on 3 1/2" DP; liner &amp; DP was filling on own; broke circulation every </v>
          </cell>
          <cell r="AL151" t="str">
            <v>15 stds; at 9742' liner stopped &amp; 30 KLB was set down; pu &amp; it took 60klb over string wt to get the liner free.  As much as 80klb was set down on liner in attempt to get liner past tight spot; 90 klb was the most pulled to free the liner; it was suspected</v>
          </cell>
          <cell r="AM151" t="str">
            <v>that the payzone pkr was prematurely set; the liner was then pulled out of hole &amp; drag was seen all the way out.  As the set sleeve was pulled from well, it was observed the slv had collapsed on the btm area, where the pbr seals &amp; btm of sleeve is.  A</v>
          </cell>
          <cell r="AN151" t="str">
            <v>caliper check showed the largest of was 6.125" and was split 14" long &amp; had a 0.125" wide gap; the tool was then sent to BOT shop in Broussard for further analysis.  As the tool was being checked it was noticed that the dust cover shear pins had not</v>
          </cell>
          <cell r="AO151" t="str">
            <v>sheared; they should have sheared at 12400#.  We had applieda max of 80klb; upon further investigation it was discovered that the xo on btm of the set sleeve had shouldered up on the btm of the 2RH set tool; this caused a metal to metal seal  which caused</v>
          </cell>
          <cell r="AP151" t="str">
            <v xml:space="preserve">a pressure lock void btw the pbr seal and the metal to metal seal; the xo should have been bored ourt to at least 8" &amp; was actually only bored  out 5".  The area btw the seal areas collapsed uder hydrostatic pressure from the well; we replaced the set </v>
          </cell>
          <cell r="AQ151" t="str">
            <v>sleeve &amp; bored the xo out &amp; had it back on locn by 0900 9/25/98</v>
          </cell>
          <cell r="AU151" t="str">
            <v>BOT lost approx $140000; approx credit $130000 per K Hedrick to F Jones 10/27/98</v>
          </cell>
          <cell r="AV151">
            <v>130000</v>
          </cell>
          <cell r="AX151">
            <v>21</v>
          </cell>
          <cell r="AY151" t="str">
            <v>DISTRICT / PLANNING / SETTING UP JOB</v>
          </cell>
          <cell r="AZ151" t="str">
            <v>1) job setup w/ xo ID incompatible for 2RH set tool btm conn. OD 2) Whse dwg info incomplete @ whse before shipping; no coord approval signature nor dates nor who stabbed, etc. 3) TST (HM) on locn overlooked depth of large bore thru xo to accommodate 2RH</v>
          </cell>
          <cell r="BA151" t="str">
            <v>when checking eqpt while rig still had their drill bit bha in hole  4) no record on job file that coord pre-briefed the TST on this job (job cover sheet 'TST BRIEFING' block is blank - communication is needed of 'what is unusual about this hookup')</v>
          </cell>
          <cell r="BB151" t="str">
            <v xml:space="preserve">5) when TST (CC) running the job went to locn, did not catch the oversight from job setup so started running job &amp; sleeve collapsed during job, due to sleeve collapse rating being exceeded by differential pressure 15.1 ppg x 9738' x 0.052 = 7646 psi. </v>
          </cell>
          <cell r="BC151" t="str">
            <v>Sleeve collapse rating (5.75 od x 5.25 id x 110 ksi mys) is 9149 psi per API 5C3 or transition collapse 4029 psi.</v>
          </cell>
          <cell r="BF151" t="str">
            <v>R Prasad / C Carter</v>
          </cell>
          <cell r="BG151">
            <v>36069</v>
          </cell>
          <cell r="BH151" t="str">
            <v>1) The crossover nipple was bored an additional 6" from 5" to 11".  Job was commenced 36 hrs later &amp; run ok.  2) Submit BPR to Z Crouch requesting feasibility of lengthening sleeves to accommodate more of the length of the bottom connection of the 2RH</v>
          </cell>
          <cell r="BI151" t="str">
            <v xml:space="preserve">setting tools.  (we understand probably not feasible).  3) Special jobs like this (where we run a 5" sleeve for 4" liner) should be further reviewed for prevention at time of job setup, whse stabbing &amp; drawing, TST check on location  (per coordinator, we </v>
          </cell>
          <cell r="BJ151" t="str">
            <v>used a 5" sleeve due to availability of sleeve sizes; thus, a 5" setting tool was used; this setting tool's bottom connection od was not compatible with the xo that was ordered for the job (xo ID should have been addressed at time of job setup / ordering)</v>
          </cell>
          <cell r="BK151" t="str">
            <v>Thus, submit to coordinator for prevention completion.  4) Per RJW, trained warehousemen (J Bowman, P Randall, &amp; J Parker) on what a hydrostatoc lock may do near a packoff</v>
          </cell>
          <cell r="BL151" t="str">
            <v>in a liner sleeve as running in hole if a void is in the hookup or even if drill pipe is not filled up frequently enough.  5) Submit BPR to sales rep requesting cost information to close BPR.</v>
          </cell>
          <cell r="BM151" t="str">
            <v>C Carter / R Prasad</v>
          </cell>
          <cell r="BN151" t="str">
            <v>9/23/98, 10/1/98</v>
          </cell>
          <cell r="BO151" t="str">
            <v>Further inspection 10/1/98 by RP &amp; HMelville: a) the shear parts in the junk cover are such that the shear pins are only partially over both holes (I.e., they are either 1. partially sheared or 2. fully sheared then stroked back partially - Danny - check)</v>
          </cell>
          <cell r="BQ151" t="str">
            <v>dwg to HM, they stated that, as displayed on the dwg, no other ID (than 3.23 per dwg) was bored in the xo nipple except maybe an inch on the vam reg pin end.  But, per whse (JP), the xo nipple arrived from Liner Shoes with about a 4 1/4" counter bore from</v>
          </cell>
          <cell r="BR151" t="str">
            <v>top of the vam reg pin end to about the btm end of this pin, thus allowing its makeup onto the setting sleeve, over the btm conn of the 2RH.  Cade district coordinators now well aware of this type of hermaphadite hookup.</v>
          </cell>
          <cell r="BT151" t="str">
            <v>F Jones / R Prasad</v>
          </cell>
          <cell r="BU151">
            <v>36098</v>
          </cell>
          <cell r="BV151" t="str">
            <v>W Stovall, Z Crouch, H Melville, F Jones, K Hedrick</v>
          </cell>
          <cell r="BW151" t="str">
            <v>cc: S Paulk</v>
          </cell>
          <cell r="BX151" t="str">
            <v>cc: K Hedrick</v>
          </cell>
          <cell r="BY151" t="str">
            <v>cc: G Orr</v>
          </cell>
          <cell r="BZ151" t="str">
            <v>F Jones, R Prasad</v>
          </cell>
          <cell r="CA151">
            <v>36098</v>
          </cell>
        </row>
        <row r="152">
          <cell r="B152">
            <v>0</v>
          </cell>
          <cell r="E152">
            <v>0</v>
          </cell>
          <cell r="AY152">
            <v>0</v>
          </cell>
        </row>
        <row r="153">
          <cell r="B153">
            <v>0</v>
          </cell>
          <cell r="E153">
            <v>0</v>
          </cell>
          <cell r="AY153">
            <v>0</v>
          </cell>
        </row>
        <row r="154">
          <cell r="B154">
            <v>0</v>
          </cell>
          <cell r="E154">
            <v>0</v>
          </cell>
          <cell r="AY154">
            <v>0</v>
          </cell>
        </row>
        <row r="155">
          <cell r="B155">
            <v>0</v>
          </cell>
          <cell r="E155">
            <v>0</v>
          </cell>
          <cell r="AY155">
            <v>0</v>
          </cell>
        </row>
        <row r="156">
          <cell r="B156">
            <v>0</v>
          </cell>
          <cell r="E156">
            <v>0</v>
          </cell>
          <cell r="AY156">
            <v>0</v>
          </cell>
        </row>
        <row r="157">
          <cell r="B157">
            <v>0</v>
          </cell>
          <cell r="E157">
            <v>0</v>
          </cell>
          <cell r="AY157">
            <v>0</v>
          </cell>
        </row>
        <row r="158">
          <cell r="B158">
            <v>0</v>
          </cell>
          <cell r="E158">
            <v>0</v>
          </cell>
          <cell r="AY158">
            <v>0</v>
          </cell>
        </row>
        <row r="159">
          <cell r="B159">
            <v>0</v>
          </cell>
          <cell r="E159">
            <v>0</v>
          </cell>
          <cell r="AY159">
            <v>0</v>
          </cell>
        </row>
        <row r="160">
          <cell r="B160">
            <v>0</v>
          </cell>
          <cell r="E160">
            <v>0</v>
          </cell>
          <cell r="AY160">
            <v>0</v>
          </cell>
        </row>
        <row r="161">
          <cell r="B161">
            <v>0</v>
          </cell>
          <cell r="E161">
            <v>0</v>
          </cell>
          <cell r="AY161">
            <v>0</v>
          </cell>
        </row>
        <row r="162">
          <cell r="B162">
            <v>0</v>
          </cell>
          <cell r="E162">
            <v>0</v>
          </cell>
          <cell r="AY162">
            <v>0</v>
          </cell>
        </row>
        <row r="163">
          <cell r="B163">
            <v>0</v>
          </cell>
          <cell r="E163">
            <v>0</v>
          </cell>
          <cell r="AY163">
            <v>0</v>
          </cell>
        </row>
        <row r="164">
          <cell r="B164">
            <v>0</v>
          </cell>
          <cell r="E164">
            <v>0</v>
          </cell>
          <cell r="AY164">
            <v>0</v>
          </cell>
        </row>
        <row r="165">
          <cell r="B165">
            <v>0</v>
          </cell>
          <cell r="E165">
            <v>0</v>
          </cell>
          <cell r="AY165">
            <v>0</v>
          </cell>
        </row>
        <row r="166">
          <cell r="B166">
            <v>0</v>
          </cell>
          <cell r="E166">
            <v>0</v>
          </cell>
          <cell r="AY166">
            <v>0</v>
          </cell>
        </row>
        <row r="167">
          <cell r="B167">
            <v>0</v>
          </cell>
          <cell r="E167">
            <v>0</v>
          </cell>
          <cell r="AY167">
            <v>0</v>
          </cell>
        </row>
        <row r="168">
          <cell r="B168">
            <v>0</v>
          </cell>
          <cell r="E168">
            <v>0</v>
          </cell>
          <cell r="AY168">
            <v>0</v>
          </cell>
        </row>
        <row r="169">
          <cell r="B169">
            <v>0</v>
          </cell>
          <cell r="E169">
            <v>0</v>
          </cell>
          <cell r="AY169">
            <v>0</v>
          </cell>
        </row>
        <row r="170">
          <cell r="B170">
            <v>0</v>
          </cell>
          <cell r="E170">
            <v>0</v>
          </cell>
          <cell r="AY170">
            <v>0</v>
          </cell>
        </row>
        <row r="171">
          <cell r="B171">
            <v>0</v>
          </cell>
          <cell r="E171">
            <v>0</v>
          </cell>
          <cell r="AY171">
            <v>0</v>
          </cell>
        </row>
        <row r="172">
          <cell r="B172">
            <v>0</v>
          </cell>
          <cell r="E172">
            <v>0</v>
          </cell>
          <cell r="AY172">
            <v>0</v>
          </cell>
        </row>
        <row r="173">
          <cell r="B173">
            <v>0</v>
          </cell>
          <cell r="E173">
            <v>0</v>
          </cell>
          <cell r="AY173">
            <v>0</v>
          </cell>
        </row>
        <row r="174">
          <cell r="B174">
            <v>0</v>
          </cell>
          <cell r="E174">
            <v>0</v>
          </cell>
          <cell r="AY174">
            <v>0</v>
          </cell>
        </row>
        <row r="175">
          <cell r="B175">
            <v>0</v>
          </cell>
          <cell r="E175">
            <v>0</v>
          </cell>
          <cell r="AY175">
            <v>0</v>
          </cell>
        </row>
        <row r="176">
          <cell r="B176">
            <v>0</v>
          </cell>
          <cell r="E176">
            <v>0</v>
          </cell>
          <cell r="AY176">
            <v>0</v>
          </cell>
        </row>
        <row r="178">
          <cell r="AV178">
            <v>831685.12999999989</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sheetData>
      <sheetData sheetId="16" refreshError="1"/>
      <sheetData sheetId="17" refreshError="1"/>
      <sheetData sheetId="18" refreshError="1"/>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 &amp; I"/>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Transfer"/>
      <sheetName val="Tables"/>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 &amp; I"/>
      <sheetName val="Info"/>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49137-8F65-4D3F-BF86-934FA8AB1A8C}">
  <dimension ref="B2:N25"/>
  <sheetViews>
    <sheetView tabSelected="1" workbookViewId="0">
      <selection activeCell="H12" sqref="H12"/>
    </sheetView>
  </sheetViews>
  <sheetFormatPr defaultRowHeight="15"/>
  <cols>
    <col min="4" max="4" width="12" customWidth="1"/>
    <col min="5" max="5" width="7.1796875" customWidth="1"/>
    <col min="6" max="6" width="6.90625" customWidth="1"/>
    <col min="7" max="7" width="5.26953125" customWidth="1"/>
    <col min="8" max="9" width="8.6328125" customWidth="1"/>
    <col min="11" max="11" width="9.453125" customWidth="1"/>
  </cols>
  <sheetData>
    <row r="2" spans="2:14">
      <c r="C2" s="78" t="s">
        <v>0</v>
      </c>
      <c r="D2" s="78"/>
      <c r="E2" s="78"/>
      <c r="F2" s="1"/>
      <c r="G2" s="1"/>
      <c r="H2" s="1"/>
      <c r="I2" s="1"/>
      <c r="M2" s="2" t="s">
        <v>1</v>
      </c>
      <c r="N2" s="3" t="s">
        <v>2</v>
      </c>
    </row>
    <row r="3" spans="2:14">
      <c r="M3" s="2" t="s">
        <v>3</v>
      </c>
      <c r="N3" s="3" t="s">
        <v>4</v>
      </c>
    </row>
    <row r="4" spans="2:14">
      <c r="B4" s="1" t="s">
        <v>5</v>
      </c>
      <c r="C4" s="1"/>
      <c r="D4" s="1" t="s">
        <v>6</v>
      </c>
      <c r="E4" s="1" t="s">
        <v>7</v>
      </c>
      <c r="F4" s="1"/>
      <c r="G4" s="1"/>
      <c r="H4" s="78" t="s">
        <v>8</v>
      </c>
      <c r="I4" s="78"/>
      <c r="J4" s="1" t="s">
        <v>9</v>
      </c>
      <c r="K4" s="1" t="s">
        <v>10</v>
      </c>
      <c r="M4" s="2" t="s">
        <v>11</v>
      </c>
      <c r="N4" s="3" t="s">
        <v>12</v>
      </c>
    </row>
    <row r="5" spans="2:14">
      <c r="H5" s="1" t="s">
        <v>13</v>
      </c>
      <c r="I5" s="1" t="s">
        <v>14</v>
      </c>
      <c r="K5" s="4">
        <v>5</v>
      </c>
      <c r="M5" s="2" t="s">
        <v>15</v>
      </c>
      <c r="N5" s="3" t="s">
        <v>16</v>
      </c>
    </row>
    <row r="6" spans="2:14">
      <c r="K6" s="4">
        <v>1000</v>
      </c>
      <c r="M6" s="2" t="s">
        <v>17</v>
      </c>
      <c r="N6" s="3" t="s">
        <v>18</v>
      </c>
    </row>
    <row r="7" spans="2:14">
      <c r="B7" s="5">
        <v>0.875</v>
      </c>
      <c r="C7" s="5">
        <v>2</v>
      </c>
      <c r="D7" s="6">
        <v>55000</v>
      </c>
      <c r="E7" s="4">
        <v>0.317</v>
      </c>
      <c r="F7" s="5">
        <f>E7-G7</f>
        <v>0.11699999999999999</v>
      </c>
      <c r="G7" s="5">
        <f>J7*K7</f>
        <v>0.2</v>
      </c>
      <c r="H7" s="4">
        <v>7</v>
      </c>
      <c r="I7" s="4">
        <v>23</v>
      </c>
      <c r="J7" s="4">
        <v>40</v>
      </c>
      <c r="K7" s="5">
        <f>K5/K6</f>
        <v>5.0000000000000001E-3</v>
      </c>
      <c r="M7" s="7"/>
    </row>
    <row r="8" spans="2:14">
      <c r="B8" s="1"/>
      <c r="E8" s="1"/>
      <c r="M8" s="79" t="s">
        <v>19</v>
      </c>
      <c r="N8" s="79"/>
    </row>
    <row r="9" spans="2:14">
      <c r="E9" s="8"/>
      <c r="M9" s="80" t="s">
        <v>20</v>
      </c>
      <c r="N9" s="80"/>
    </row>
    <row r="10" spans="2:14">
      <c r="B10" s="81" t="s">
        <v>21</v>
      </c>
      <c r="C10" s="81"/>
      <c r="D10" s="9">
        <f>B7*(C7*D7*F7)/H7</f>
        <v>1608.75</v>
      </c>
      <c r="M10" s="10"/>
    </row>
    <row r="11" spans="2:14">
      <c r="D11" s="1"/>
      <c r="M11" s="10"/>
    </row>
    <row r="12" spans="2:14">
      <c r="B12" s="81" t="s">
        <v>22</v>
      </c>
      <c r="C12" s="81"/>
      <c r="D12" s="11">
        <f>ROUNDDOWN(B7*(C7*D7*F7)/H7, -1)</f>
        <v>1600</v>
      </c>
      <c r="H12" t="e">
        <f>VLOOKUP(H7,'Csg Data'!A5:A838,11,FALSE)</f>
        <v>#REF!</v>
      </c>
      <c r="M12" s="7"/>
    </row>
    <row r="13" spans="2:14">
      <c r="M13" s="7"/>
    </row>
    <row r="14" spans="2:14">
      <c r="D14" s="12"/>
      <c r="H14">
        <f>VLOOKUP(I7,'Csg Data'!B5:Q838,12,FALSE)</f>
        <v>0.41499999999999998</v>
      </c>
      <c r="M14" s="7"/>
    </row>
    <row r="15" spans="2:14">
      <c r="M15" s="7"/>
    </row>
    <row r="16" spans="2:14">
      <c r="M16" s="7"/>
    </row>
    <row r="17" spans="13:14">
      <c r="M17" s="7"/>
    </row>
    <row r="18" spans="13:14">
      <c r="M18" s="7"/>
    </row>
    <row r="19" spans="13:14">
      <c r="M19" s="7"/>
    </row>
    <row r="20" spans="13:14">
      <c r="M20" s="13"/>
    </row>
    <row r="21" spans="13:14">
      <c r="M21" s="2"/>
      <c r="N21" s="3"/>
    </row>
    <row r="22" spans="13:14">
      <c r="M22" s="2"/>
      <c r="N22" s="3"/>
    </row>
    <row r="23" spans="13:14">
      <c r="M23" s="2"/>
      <c r="N23" s="3"/>
    </row>
    <row r="24" spans="13:14">
      <c r="M24" s="2"/>
      <c r="N24" s="3"/>
    </row>
    <row r="25" spans="13:14">
      <c r="M25" s="2"/>
      <c r="N25" s="3"/>
    </row>
  </sheetData>
  <mergeCells count="6">
    <mergeCell ref="B12:C12"/>
    <mergeCell ref="C2:E2"/>
    <mergeCell ref="H4:I4"/>
    <mergeCell ref="M8:N8"/>
    <mergeCell ref="M9:N9"/>
    <mergeCell ref="B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AFCC-05B4-4C8E-BB08-BE12B6310BC0}">
  <sheetPr>
    <pageSetUpPr fitToPage="1"/>
  </sheetPr>
  <dimension ref="A1:Q838"/>
  <sheetViews>
    <sheetView showGridLines="0" zoomScale="110" zoomScaleNormal="110" workbookViewId="0">
      <pane xSplit="2" ySplit="4" topLeftCell="E5" activePane="bottomRight" state="frozen"/>
      <selection activeCell="G15" sqref="G15"/>
      <selection pane="topRight" activeCell="G15" sqref="G15"/>
      <selection pane="bottomLeft" activeCell="G15" sqref="G15"/>
      <selection pane="bottomRight" activeCell="G15" sqref="G15"/>
    </sheetView>
  </sheetViews>
  <sheetFormatPr defaultRowHeight="14.4"/>
  <cols>
    <col min="1" max="1" width="8.7265625" style="15"/>
    <col min="2" max="2" width="11" style="14" customWidth="1"/>
    <col min="3" max="15" width="8.7265625" style="14"/>
    <col min="16" max="16" width="11.1796875" style="14" customWidth="1"/>
    <col min="17" max="17" width="8.7265625" style="16"/>
    <col min="18" max="16384" width="8.7265625" style="14"/>
  </cols>
  <sheetData>
    <row r="1" spans="1:17" ht="23.4">
      <c r="A1" s="86" t="s">
        <v>23</v>
      </c>
      <c r="B1" s="86"/>
      <c r="C1" s="86"/>
      <c r="D1" s="86"/>
      <c r="E1" s="86"/>
      <c r="F1" s="86"/>
      <c r="G1" s="86"/>
      <c r="H1" s="86"/>
      <c r="I1" s="86"/>
      <c r="J1" s="86"/>
      <c r="K1" s="86"/>
      <c r="L1" s="86"/>
      <c r="M1" s="86"/>
      <c r="N1" s="86"/>
      <c r="O1" s="86"/>
      <c r="P1" s="86"/>
      <c r="Q1" s="86"/>
    </row>
    <row r="2" spans="1:17" ht="4.5" customHeight="1" thickBot="1"/>
    <row r="3" spans="1:17" ht="47.25" customHeight="1">
      <c r="A3" s="87" t="s">
        <v>24</v>
      </c>
      <c r="B3" s="82" t="s">
        <v>25</v>
      </c>
      <c r="C3" s="82" t="s">
        <v>26</v>
      </c>
      <c r="D3" s="82" t="s">
        <v>27</v>
      </c>
      <c r="E3" s="89" t="s">
        <v>28</v>
      </c>
      <c r="F3" s="89"/>
      <c r="G3" s="89"/>
      <c r="H3" s="89"/>
      <c r="I3" s="89" t="s">
        <v>29</v>
      </c>
      <c r="J3" s="89"/>
      <c r="K3" s="89"/>
      <c r="L3" s="82" t="s">
        <v>30</v>
      </c>
      <c r="M3" s="82" t="s">
        <v>31</v>
      </c>
      <c r="N3" s="82" t="s">
        <v>32</v>
      </c>
      <c r="O3" s="82" t="s">
        <v>33</v>
      </c>
      <c r="P3" s="82" t="s">
        <v>34</v>
      </c>
      <c r="Q3" s="84" t="s">
        <v>35</v>
      </c>
    </row>
    <row r="4" spans="1:17" ht="15" thickBot="1">
      <c r="A4" s="88"/>
      <c r="B4" s="83"/>
      <c r="C4" s="83"/>
      <c r="D4" s="83"/>
      <c r="E4" s="17" t="s">
        <v>36</v>
      </c>
      <c r="F4" s="17" t="s">
        <v>37</v>
      </c>
      <c r="G4" s="17" t="s">
        <v>38</v>
      </c>
      <c r="H4" s="17" t="s">
        <v>39</v>
      </c>
      <c r="I4" s="17" t="s">
        <v>37</v>
      </c>
      <c r="J4" s="17" t="s">
        <v>38</v>
      </c>
      <c r="K4" s="17" t="s">
        <v>39</v>
      </c>
      <c r="L4" s="83"/>
      <c r="M4" s="83"/>
      <c r="N4" s="83"/>
      <c r="O4" s="83"/>
      <c r="P4" s="83"/>
      <c r="Q4" s="85"/>
    </row>
    <row r="5" spans="1:17">
      <c r="A5" s="18">
        <v>4.5</v>
      </c>
      <c r="B5" s="19">
        <v>9.5</v>
      </c>
      <c r="C5" s="19" t="s">
        <v>40</v>
      </c>
      <c r="D5" s="19">
        <v>3310</v>
      </c>
      <c r="E5" s="19">
        <v>4380</v>
      </c>
      <c r="F5" s="19">
        <v>4380</v>
      </c>
      <c r="G5" s="19"/>
      <c r="H5" s="19"/>
      <c r="I5" s="19">
        <v>101</v>
      </c>
      <c r="J5" s="19"/>
      <c r="K5" s="19"/>
      <c r="L5" s="19">
        <v>152</v>
      </c>
      <c r="M5" s="19">
        <v>0.20499999999999999</v>
      </c>
      <c r="N5" s="19">
        <v>4.09</v>
      </c>
      <c r="O5" s="19">
        <v>3.9649999999999999</v>
      </c>
      <c r="P5" s="20">
        <f t="shared" ref="P5:P68" si="0">(A5^2-N5^2)/1029.4</f>
        <v>3.421313386438704E-3</v>
      </c>
      <c r="Q5" s="20">
        <f t="shared" ref="Q5:Q68" si="1">N5^2/1029.4</f>
        <v>1.6250340003885755E-2</v>
      </c>
    </row>
    <row r="6" spans="1:17">
      <c r="A6" s="21">
        <v>4.5</v>
      </c>
      <c r="B6" s="22">
        <v>9.5</v>
      </c>
      <c r="C6" s="22" t="s">
        <v>41</v>
      </c>
      <c r="D6" s="22">
        <v>3310</v>
      </c>
      <c r="E6" s="22">
        <v>4380</v>
      </c>
      <c r="F6" s="22">
        <v>4380</v>
      </c>
      <c r="G6" s="22"/>
      <c r="H6" s="22"/>
      <c r="I6" s="22">
        <v>112</v>
      </c>
      <c r="J6" s="22"/>
      <c r="K6" s="22"/>
      <c r="L6" s="22">
        <v>152</v>
      </c>
      <c r="M6" s="22">
        <v>0.20499999999999999</v>
      </c>
      <c r="N6" s="22">
        <v>4.09</v>
      </c>
      <c r="O6" s="22">
        <v>3.9649999999999999</v>
      </c>
      <c r="P6" s="23">
        <f t="shared" si="0"/>
        <v>3.421313386438704E-3</v>
      </c>
      <c r="Q6" s="23">
        <f t="shared" si="1"/>
        <v>1.6250340003885755E-2</v>
      </c>
    </row>
    <row r="7" spans="1:17">
      <c r="A7" s="21">
        <v>4.5</v>
      </c>
      <c r="B7" s="22">
        <v>9.5</v>
      </c>
      <c r="C7" s="22" t="s">
        <v>42</v>
      </c>
      <c r="D7" s="22">
        <v>3600</v>
      </c>
      <c r="E7" s="22">
        <v>5180</v>
      </c>
      <c r="F7" s="22">
        <v>5180</v>
      </c>
      <c r="G7" s="22"/>
      <c r="H7" s="22"/>
      <c r="I7" s="22">
        <v>135</v>
      </c>
      <c r="J7" s="22"/>
      <c r="K7" s="22"/>
      <c r="L7" s="22">
        <v>180</v>
      </c>
      <c r="M7" s="22">
        <v>0.20499999999999999</v>
      </c>
      <c r="N7" s="22">
        <v>4.09</v>
      </c>
      <c r="O7" s="22">
        <v>3.9649999999999999</v>
      </c>
      <c r="P7" s="23">
        <f t="shared" si="0"/>
        <v>3.421313386438704E-3</v>
      </c>
      <c r="Q7" s="23">
        <f t="shared" si="1"/>
        <v>1.6250340003885755E-2</v>
      </c>
    </row>
    <row r="8" spans="1:17">
      <c r="A8" s="21">
        <v>4.5</v>
      </c>
      <c r="B8" s="22">
        <v>10.5</v>
      </c>
      <c r="C8" s="22" t="s">
        <v>40</v>
      </c>
      <c r="D8" s="22">
        <v>4010</v>
      </c>
      <c r="E8" s="22">
        <v>4790</v>
      </c>
      <c r="F8" s="22">
        <v>4790</v>
      </c>
      <c r="G8" s="22"/>
      <c r="H8" s="22">
        <v>4790</v>
      </c>
      <c r="I8" s="22">
        <v>132</v>
      </c>
      <c r="J8" s="22"/>
      <c r="K8" s="22">
        <v>203</v>
      </c>
      <c r="L8" s="22">
        <v>166</v>
      </c>
      <c r="M8" s="22">
        <v>0.224</v>
      </c>
      <c r="N8" s="22">
        <v>4.0519999999999996</v>
      </c>
      <c r="O8" s="22">
        <v>3.927</v>
      </c>
      <c r="P8" s="23">
        <f t="shared" si="0"/>
        <v>3.7218729356906948E-3</v>
      </c>
      <c r="Q8" s="23">
        <f t="shared" si="1"/>
        <v>1.5949780454633765E-2</v>
      </c>
    </row>
    <row r="9" spans="1:17">
      <c r="A9" s="21">
        <v>4.5</v>
      </c>
      <c r="B9" s="22">
        <v>10.5</v>
      </c>
      <c r="C9" s="22" t="s">
        <v>41</v>
      </c>
      <c r="D9" s="22">
        <v>4010</v>
      </c>
      <c r="E9" s="22">
        <v>4790</v>
      </c>
      <c r="F9" s="22">
        <v>4790</v>
      </c>
      <c r="G9" s="22"/>
      <c r="H9" s="22">
        <v>4790</v>
      </c>
      <c r="I9" s="22">
        <v>146</v>
      </c>
      <c r="J9" s="22"/>
      <c r="K9" s="22">
        <v>249</v>
      </c>
      <c r="L9" s="22">
        <v>166</v>
      </c>
      <c r="M9" s="22">
        <v>0.224</v>
      </c>
      <c r="N9" s="22">
        <v>4.0519999999999996</v>
      </c>
      <c r="O9" s="22">
        <v>3.927</v>
      </c>
      <c r="P9" s="23">
        <f t="shared" si="0"/>
        <v>3.7218729356906948E-3</v>
      </c>
      <c r="Q9" s="23">
        <f t="shared" si="1"/>
        <v>1.5949780454633765E-2</v>
      </c>
    </row>
    <row r="10" spans="1:17">
      <c r="A10" s="21">
        <v>4.5</v>
      </c>
      <c r="B10" s="22">
        <v>10.5</v>
      </c>
      <c r="C10" s="22" t="s">
        <v>42</v>
      </c>
      <c r="D10" s="22">
        <v>4420</v>
      </c>
      <c r="E10" s="22">
        <v>5660</v>
      </c>
      <c r="F10" s="22">
        <v>5660</v>
      </c>
      <c r="G10" s="22"/>
      <c r="H10" s="22">
        <v>5660</v>
      </c>
      <c r="I10" s="22">
        <v>154</v>
      </c>
      <c r="J10" s="22"/>
      <c r="K10" s="22">
        <v>231</v>
      </c>
      <c r="L10" s="22">
        <v>195</v>
      </c>
      <c r="M10" s="22">
        <v>0.224</v>
      </c>
      <c r="N10" s="22">
        <v>4</v>
      </c>
      <c r="O10" s="22">
        <v>3.927</v>
      </c>
      <c r="P10" s="23">
        <f t="shared" si="0"/>
        <v>4.128618612784146E-3</v>
      </c>
      <c r="Q10" s="23">
        <f t="shared" si="1"/>
        <v>1.5543034777540314E-2</v>
      </c>
    </row>
    <row r="11" spans="1:17">
      <c r="A11" s="21">
        <v>4.5</v>
      </c>
      <c r="B11" s="22">
        <v>11.6</v>
      </c>
      <c r="C11" s="22" t="s">
        <v>40</v>
      </c>
      <c r="D11" s="22">
        <v>4960</v>
      </c>
      <c r="E11" s="22">
        <v>5350</v>
      </c>
      <c r="F11" s="22">
        <v>5350</v>
      </c>
      <c r="G11" s="22">
        <v>5350</v>
      </c>
      <c r="H11" s="22">
        <v>5350</v>
      </c>
      <c r="I11" s="22">
        <v>154</v>
      </c>
      <c r="J11" s="22">
        <v>162</v>
      </c>
      <c r="K11" s="22">
        <v>225</v>
      </c>
      <c r="L11" s="22">
        <v>184</v>
      </c>
      <c r="M11" s="22">
        <v>0.25</v>
      </c>
      <c r="N11" s="22">
        <v>4</v>
      </c>
      <c r="O11" s="22">
        <v>3.875</v>
      </c>
      <c r="P11" s="23">
        <f t="shared" si="0"/>
        <v>4.128618612784146E-3</v>
      </c>
      <c r="Q11" s="23">
        <f t="shared" si="1"/>
        <v>1.5543034777540314E-2</v>
      </c>
    </row>
    <row r="12" spans="1:17">
      <c r="A12" s="21">
        <v>4.5</v>
      </c>
      <c r="B12" s="22">
        <v>11.6</v>
      </c>
      <c r="C12" s="22" t="s">
        <v>41</v>
      </c>
      <c r="D12" s="22">
        <v>4960</v>
      </c>
      <c r="E12" s="22">
        <v>5350</v>
      </c>
      <c r="F12" s="22">
        <v>5350</v>
      </c>
      <c r="G12" s="22">
        <v>5350</v>
      </c>
      <c r="H12" s="22">
        <v>5350</v>
      </c>
      <c r="I12" s="22">
        <v>170</v>
      </c>
      <c r="J12" s="22">
        <v>180</v>
      </c>
      <c r="K12" s="22">
        <v>277</v>
      </c>
      <c r="L12" s="22">
        <v>184</v>
      </c>
      <c r="M12" s="22">
        <v>0.25</v>
      </c>
      <c r="N12" s="22">
        <v>4</v>
      </c>
      <c r="O12" s="22">
        <v>3.875</v>
      </c>
      <c r="P12" s="23">
        <f t="shared" si="0"/>
        <v>4.128618612784146E-3</v>
      </c>
      <c r="Q12" s="23">
        <f t="shared" si="1"/>
        <v>1.5543034777540314E-2</v>
      </c>
    </row>
    <row r="13" spans="1:17">
      <c r="A13" s="21">
        <v>4.5</v>
      </c>
      <c r="B13" s="22">
        <v>11.6</v>
      </c>
      <c r="C13" s="22" t="s">
        <v>42</v>
      </c>
      <c r="D13" s="22">
        <v>5560</v>
      </c>
      <c r="E13" s="22">
        <v>6320</v>
      </c>
      <c r="F13" s="22">
        <v>6320</v>
      </c>
      <c r="G13" s="22">
        <v>6320</v>
      </c>
      <c r="H13" s="22">
        <v>6320</v>
      </c>
      <c r="I13" s="22">
        <v>179</v>
      </c>
      <c r="J13" s="22">
        <v>188</v>
      </c>
      <c r="K13" s="22">
        <v>256</v>
      </c>
      <c r="L13" s="22">
        <v>217</v>
      </c>
      <c r="M13" s="22">
        <v>0.25</v>
      </c>
      <c r="N13" s="22">
        <v>4</v>
      </c>
      <c r="O13" s="22">
        <v>3.875</v>
      </c>
      <c r="P13" s="23">
        <f t="shared" si="0"/>
        <v>4.128618612784146E-3</v>
      </c>
      <c r="Q13" s="23">
        <f t="shared" si="1"/>
        <v>1.5543034777540314E-2</v>
      </c>
    </row>
    <row r="14" spans="1:17">
      <c r="A14" s="21">
        <v>4.5</v>
      </c>
      <c r="B14" s="22">
        <v>11.6</v>
      </c>
      <c r="C14" s="22" t="s">
        <v>43</v>
      </c>
      <c r="D14" s="22">
        <v>6350</v>
      </c>
      <c r="E14" s="22">
        <v>7780</v>
      </c>
      <c r="F14" s="22"/>
      <c r="G14" s="22">
        <v>7780</v>
      </c>
      <c r="H14" s="22">
        <v>7780</v>
      </c>
      <c r="I14" s="22"/>
      <c r="J14" s="22">
        <v>212</v>
      </c>
      <c r="K14" s="22">
        <v>291</v>
      </c>
      <c r="L14" s="22">
        <v>267</v>
      </c>
      <c r="M14" s="22">
        <v>0.25</v>
      </c>
      <c r="N14" s="22">
        <v>4</v>
      </c>
      <c r="O14" s="22">
        <v>3.875</v>
      </c>
      <c r="P14" s="23">
        <f t="shared" si="0"/>
        <v>4.128618612784146E-3</v>
      </c>
      <c r="Q14" s="23">
        <f t="shared" si="1"/>
        <v>1.5543034777540314E-2</v>
      </c>
    </row>
    <row r="15" spans="1:17">
      <c r="A15" s="21">
        <v>4.5</v>
      </c>
      <c r="B15" s="22">
        <v>11.6</v>
      </c>
      <c r="C15" s="22" t="s">
        <v>44</v>
      </c>
      <c r="D15" s="22">
        <v>8650</v>
      </c>
      <c r="E15" s="22">
        <v>7780</v>
      </c>
      <c r="F15" s="22"/>
      <c r="G15" s="22">
        <v>7780</v>
      </c>
      <c r="H15" s="22">
        <v>7780</v>
      </c>
      <c r="I15" s="22"/>
      <c r="J15" s="22">
        <v>223</v>
      </c>
      <c r="K15" s="22">
        <v>312</v>
      </c>
      <c r="L15" s="22">
        <v>267</v>
      </c>
      <c r="M15" s="22">
        <v>0.25</v>
      </c>
      <c r="N15" s="22">
        <v>4</v>
      </c>
      <c r="O15" s="22">
        <v>3.875</v>
      </c>
      <c r="P15" s="23">
        <f t="shared" si="0"/>
        <v>4.128618612784146E-3</v>
      </c>
      <c r="Q15" s="23">
        <f t="shared" si="1"/>
        <v>1.5543034777540314E-2</v>
      </c>
    </row>
    <row r="16" spans="1:17">
      <c r="A16" s="21">
        <v>4.5</v>
      </c>
      <c r="B16" s="22">
        <v>11.6</v>
      </c>
      <c r="C16" s="22" t="s">
        <v>45</v>
      </c>
      <c r="D16" s="22">
        <v>6350</v>
      </c>
      <c r="E16" s="22">
        <v>7780</v>
      </c>
      <c r="F16" s="22"/>
      <c r="G16" s="22">
        <v>7780</v>
      </c>
      <c r="H16" s="22">
        <v>7780</v>
      </c>
      <c r="I16" s="22"/>
      <c r="J16" s="22">
        <v>223</v>
      </c>
      <c r="K16" s="22">
        <v>304</v>
      </c>
      <c r="L16" s="22">
        <v>267</v>
      </c>
      <c r="M16" s="22">
        <v>0.25</v>
      </c>
      <c r="N16" s="22">
        <v>4</v>
      </c>
      <c r="O16" s="22">
        <v>3.875</v>
      </c>
      <c r="P16" s="23">
        <f t="shared" si="0"/>
        <v>4.128618612784146E-3</v>
      </c>
      <c r="Q16" s="23">
        <f t="shared" si="1"/>
        <v>1.5543034777540314E-2</v>
      </c>
    </row>
    <row r="17" spans="1:17">
      <c r="A17" s="21">
        <v>4.5</v>
      </c>
      <c r="B17" s="22">
        <v>11.6</v>
      </c>
      <c r="C17" s="22" t="s">
        <v>46</v>
      </c>
      <c r="D17" s="22">
        <v>8650</v>
      </c>
      <c r="E17" s="22">
        <v>7780</v>
      </c>
      <c r="F17" s="22"/>
      <c r="G17" s="22">
        <v>7780</v>
      </c>
      <c r="H17" s="22">
        <v>7780</v>
      </c>
      <c r="I17" s="22"/>
      <c r="J17" s="22">
        <v>223</v>
      </c>
      <c r="K17" s="22">
        <v>312</v>
      </c>
      <c r="L17" s="22">
        <v>267</v>
      </c>
      <c r="M17" s="22">
        <v>0.25</v>
      </c>
      <c r="N17" s="22">
        <v>4</v>
      </c>
      <c r="O17" s="22">
        <v>3.875</v>
      </c>
      <c r="P17" s="23">
        <f t="shared" si="0"/>
        <v>4.128618612784146E-3</v>
      </c>
      <c r="Q17" s="23">
        <f t="shared" si="1"/>
        <v>1.5543034777540314E-2</v>
      </c>
    </row>
    <row r="18" spans="1:17">
      <c r="A18" s="21">
        <v>4.5</v>
      </c>
      <c r="B18" s="22">
        <v>11.6</v>
      </c>
      <c r="C18" s="22" t="s">
        <v>47</v>
      </c>
      <c r="D18" s="22">
        <v>6810</v>
      </c>
      <c r="E18" s="22">
        <v>8750</v>
      </c>
      <c r="F18" s="22"/>
      <c r="G18" s="22">
        <v>8750</v>
      </c>
      <c r="H18" s="22">
        <v>8750</v>
      </c>
      <c r="I18" s="22"/>
      <c r="J18" s="22">
        <v>223</v>
      </c>
      <c r="K18" s="22">
        <v>309</v>
      </c>
      <c r="L18" s="22">
        <v>300</v>
      </c>
      <c r="M18" s="22">
        <v>0.25</v>
      </c>
      <c r="N18" s="22">
        <v>4</v>
      </c>
      <c r="O18" s="22">
        <v>3.875</v>
      </c>
      <c r="P18" s="23">
        <f t="shared" si="0"/>
        <v>4.128618612784146E-3</v>
      </c>
      <c r="Q18" s="23">
        <f t="shared" si="1"/>
        <v>1.5543034777540314E-2</v>
      </c>
    </row>
    <row r="19" spans="1:17">
      <c r="A19" s="21">
        <v>4.5</v>
      </c>
      <c r="B19" s="22">
        <v>11.6</v>
      </c>
      <c r="C19" s="22" t="s">
        <v>48</v>
      </c>
      <c r="D19" s="22">
        <v>8650</v>
      </c>
      <c r="E19" s="22">
        <v>9240</v>
      </c>
      <c r="F19" s="22"/>
      <c r="G19" s="22">
        <v>9240</v>
      </c>
      <c r="H19" s="22">
        <v>9240</v>
      </c>
      <c r="I19" s="22"/>
      <c r="J19" s="22">
        <v>245</v>
      </c>
      <c r="K19" s="22">
        <v>338</v>
      </c>
      <c r="L19" s="22">
        <v>317</v>
      </c>
      <c r="M19" s="22">
        <v>0.25</v>
      </c>
      <c r="N19" s="22">
        <v>4</v>
      </c>
      <c r="O19" s="22">
        <v>3.875</v>
      </c>
      <c r="P19" s="23">
        <f t="shared" si="0"/>
        <v>4.128618612784146E-3</v>
      </c>
      <c r="Q19" s="23">
        <f t="shared" si="1"/>
        <v>1.5543034777540314E-2</v>
      </c>
    </row>
    <row r="20" spans="1:17">
      <c r="A20" s="21">
        <v>4.5</v>
      </c>
      <c r="B20" s="22">
        <v>11.6</v>
      </c>
      <c r="C20" s="22" t="s">
        <v>49</v>
      </c>
      <c r="D20" s="22">
        <v>7030</v>
      </c>
      <c r="E20" s="22">
        <v>9240</v>
      </c>
      <c r="F20" s="22"/>
      <c r="G20" s="22">
        <v>9240</v>
      </c>
      <c r="H20" s="22">
        <v>9240</v>
      </c>
      <c r="I20" s="22"/>
      <c r="J20" s="22">
        <v>234</v>
      </c>
      <c r="K20" s="22">
        <v>325</v>
      </c>
      <c r="L20" s="22">
        <v>317</v>
      </c>
      <c r="M20" s="22">
        <v>0.25</v>
      </c>
      <c r="N20" s="22">
        <v>4</v>
      </c>
      <c r="O20" s="22">
        <v>3.875</v>
      </c>
      <c r="P20" s="23">
        <f t="shared" si="0"/>
        <v>4.128618612784146E-3</v>
      </c>
      <c r="Q20" s="23">
        <f t="shared" si="1"/>
        <v>1.5543034777540314E-2</v>
      </c>
    </row>
    <row r="21" spans="1:17">
      <c r="A21" s="21">
        <v>4.5</v>
      </c>
      <c r="B21" s="22">
        <v>11.6</v>
      </c>
      <c r="C21" s="22" t="s">
        <v>50</v>
      </c>
      <c r="D21" s="22">
        <v>7030</v>
      </c>
      <c r="E21" s="22">
        <v>9240</v>
      </c>
      <c r="F21" s="22"/>
      <c r="G21" s="22">
        <v>9240</v>
      </c>
      <c r="H21" s="22">
        <v>9240</v>
      </c>
      <c r="I21" s="22"/>
      <c r="J21" s="22">
        <v>234</v>
      </c>
      <c r="K21" s="22">
        <v>325</v>
      </c>
      <c r="L21" s="22">
        <v>317</v>
      </c>
      <c r="M21" s="22">
        <v>0.25</v>
      </c>
      <c r="N21" s="22">
        <v>4</v>
      </c>
      <c r="O21" s="22">
        <v>3.875</v>
      </c>
      <c r="P21" s="23">
        <f t="shared" si="0"/>
        <v>4.128618612784146E-3</v>
      </c>
      <c r="Q21" s="23">
        <f t="shared" si="1"/>
        <v>1.5543034777540314E-2</v>
      </c>
    </row>
    <row r="22" spans="1:17">
      <c r="A22" s="21">
        <v>4.5</v>
      </c>
      <c r="B22" s="22">
        <v>11.6</v>
      </c>
      <c r="C22" s="22" t="s">
        <v>51</v>
      </c>
      <c r="D22" s="22">
        <v>8650</v>
      </c>
      <c r="E22" s="22">
        <v>10690</v>
      </c>
      <c r="F22" s="22"/>
      <c r="G22" s="22">
        <v>10690</v>
      </c>
      <c r="H22" s="22">
        <v>10690</v>
      </c>
      <c r="I22" s="22"/>
      <c r="J22" s="22">
        <v>279</v>
      </c>
      <c r="K22" s="22">
        <v>385</v>
      </c>
      <c r="L22" s="22">
        <v>367</v>
      </c>
      <c r="M22" s="22">
        <v>0.25</v>
      </c>
      <c r="N22" s="22">
        <v>4</v>
      </c>
      <c r="O22" s="22">
        <v>3.875</v>
      </c>
      <c r="P22" s="23">
        <f t="shared" si="0"/>
        <v>4.128618612784146E-3</v>
      </c>
      <c r="Q22" s="23">
        <f t="shared" si="1"/>
        <v>1.5543034777540314E-2</v>
      </c>
    </row>
    <row r="23" spans="1:17">
      <c r="A23" s="21">
        <v>4.5</v>
      </c>
      <c r="B23" s="22">
        <v>11.6</v>
      </c>
      <c r="C23" s="22" t="s">
        <v>52</v>
      </c>
      <c r="D23" s="22">
        <v>7580</v>
      </c>
      <c r="E23" s="22">
        <v>10690</v>
      </c>
      <c r="F23" s="22"/>
      <c r="G23" s="22">
        <v>10690</v>
      </c>
      <c r="H23" s="22">
        <v>10690</v>
      </c>
      <c r="I23" s="22"/>
      <c r="J23" s="22">
        <v>279</v>
      </c>
      <c r="K23" s="22">
        <v>385</v>
      </c>
      <c r="L23" s="22">
        <v>367</v>
      </c>
      <c r="M23" s="22">
        <v>0.25</v>
      </c>
      <c r="N23" s="22">
        <v>4</v>
      </c>
      <c r="O23" s="22">
        <v>3.875</v>
      </c>
      <c r="P23" s="23">
        <f t="shared" si="0"/>
        <v>4.128618612784146E-3</v>
      </c>
      <c r="Q23" s="23">
        <f t="shared" si="1"/>
        <v>1.5543034777540314E-2</v>
      </c>
    </row>
    <row r="24" spans="1:17">
      <c r="A24" s="21">
        <v>4.5</v>
      </c>
      <c r="B24" s="22">
        <v>13.5</v>
      </c>
      <c r="C24" s="22" t="s">
        <v>42</v>
      </c>
      <c r="D24" s="22">
        <v>7300</v>
      </c>
      <c r="E24" s="22">
        <v>7330</v>
      </c>
      <c r="F24" s="22"/>
      <c r="G24" s="22">
        <v>7330</v>
      </c>
      <c r="H24" s="22">
        <v>7330</v>
      </c>
      <c r="I24" s="22"/>
      <c r="J24" s="22">
        <v>228</v>
      </c>
      <c r="K24" s="22">
        <v>295</v>
      </c>
      <c r="L24" s="22">
        <v>249</v>
      </c>
      <c r="M24" s="22">
        <v>0.28999999999999998</v>
      </c>
      <c r="N24" s="22">
        <v>3.92</v>
      </c>
      <c r="O24" s="22">
        <v>3.7949999999999999</v>
      </c>
      <c r="P24" s="23">
        <f t="shared" si="0"/>
        <v>4.7441227899747435E-3</v>
      </c>
      <c r="Q24" s="23">
        <f t="shared" si="1"/>
        <v>1.4927530600349716E-2</v>
      </c>
    </row>
    <row r="25" spans="1:17">
      <c r="A25" s="21">
        <v>4.5</v>
      </c>
      <c r="B25" s="22">
        <v>13.5</v>
      </c>
      <c r="C25" s="22" t="s">
        <v>43</v>
      </c>
      <c r="D25" s="22">
        <v>8540</v>
      </c>
      <c r="E25" s="22">
        <v>9020</v>
      </c>
      <c r="F25" s="22"/>
      <c r="G25" s="22">
        <v>9020</v>
      </c>
      <c r="H25" s="22">
        <v>9020</v>
      </c>
      <c r="I25" s="22"/>
      <c r="J25" s="22">
        <v>257</v>
      </c>
      <c r="K25" s="22">
        <v>334</v>
      </c>
      <c r="L25" s="22">
        <v>307</v>
      </c>
      <c r="M25" s="22">
        <v>0.28999999999999998</v>
      </c>
      <c r="N25" s="22">
        <v>3.92</v>
      </c>
      <c r="O25" s="22">
        <v>3.7949999999999999</v>
      </c>
      <c r="P25" s="23">
        <f t="shared" si="0"/>
        <v>4.7441227899747435E-3</v>
      </c>
      <c r="Q25" s="23">
        <f t="shared" si="1"/>
        <v>1.4927530600349716E-2</v>
      </c>
    </row>
    <row r="26" spans="1:17">
      <c r="A26" s="21">
        <v>4.5</v>
      </c>
      <c r="B26" s="22">
        <v>13.5</v>
      </c>
      <c r="C26" s="22" t="s">
        <v>44</v>
      </c>
      <c r="D26" s="22">
        <v>10380</v>
      </c>
      <c r="E26" s="22">
        <v>9020</v>
      </c>
      <c r="F26" s="22"/>
      <c r="G26" s="22">
        <v>9020</v>
      </c>
      <c r="H26" s="22">
        <v>9020</v>
      </c>
      <c r="I26" s="22"/>
      <c r="J26" s="22">
        <v>270</v>
      </c>
      <c r="K26" s="22">
        <v>359</v>
      </c>
      <c r="L26" s="22">
        <v>307</v>
      </c>
      <c r="M26" s="22">
        <v>0.28999999999999998</v>
      </c>
      <c r="N26" s="22">
        <v>3.92</v>
      </c>
      <c r="O26" s="22">
        <v>3.7949999999999999</v>
      </c>
      <c r="P26" s="23">
        <f t="shared" si="0"/>
        <v>4.7441227899747435E-3</v>
      </c>
      <c r="Q26" s="23">
        <f t="shared" si="1"/>
        <v>1.4927530600349716E-2</v>
      </c>
    </row>
    <row r="27" spans="1:17">
      <c r="A27" s="21">
        <v>4.5</v>
      </c>
      <c r="B27" s="22">
        <v>13.5</v>
      </c>
      <c r="C27" s="22" t="s">
        <v>45</v>
      </c>
      <c r="D27" s="22">
        <v>8540</v>
      </c>
      <c r="E27" s="22">
        <v>9020</v>
      </c>
      <c r="F27" s="22"/>
      <c r="G27" s="22">
        <v>9020</v>
      </c>
      <c r="H27" s="22">
        <v>9020</v>
      </c>
      <c r="I27" s="22"/>
      <c r="J27" s="22">
        <v>270</v>
      </c>
      <c r="K27" s="22">
        <v>349</v>
      </c>
      <c r="L27" s="22">
        <v>307</v>
      </c>
      <c r="M27" s="22">
        <v>0.28999999999999998</v>
      </c>
      <c r="N27" s="22">
        <v>3.92</v>
      </c>
      <c r="O27" s="22">
        <v>3.7949999999999999</v>
      </c>
      <c r="P27" s="23">
        <f t="shared" si="0"/>
        <v>4.7441227899747435E-3</v>
      </c>
      <c r="Q27" s="23">
        <f t="shared" si="1"/>
        <v>1.4927530600349716E-2</v>
      </c>
    </row>
    <row r="28" spans="1:17">
      <c r="A28" s="21">
        <v>4.5</v>
      </c>
      <c r="B28" s="22">
        <v>13.5</v>
      </c>
      <c r="C28" s="22" t="s">
        <v>46</v>
      </c>
      <c r="D28" s="22">
        <v>10380</v>
      </c>
      <c r="E28" s="22">
        <v>9020</v>
      </c>
      <c r="F28" s="22"/>
      <c r="G28" s="22">
        <v>9020</v>
      </c>
      <c r="H28" s="22">
        <v>9020</v>
      </c>
      <c r="I28" s="22"/>
      <c r="J28" s="22">
        <v>270</v>
      </c>
      <c r="K28" s="22">
        <v>359</v>
      </c>
      <c r="L28" s="22">
        <v>307</v>
      </c>
      <c r="M28" s="22">
        <v>0.28999999999999998</v>
      </c>
      <c r="N28" s="22">
        <v>3.92</v>
      </c>
      <c r="O28" s="22">
        <v>3.7949999999999999</v>
      </c>
      <c r="P28" s="23">
        <f t="shared" si="0"/>
        <v>4.7441227899747435E-3</v>
      </c>
      <c r="Q28" s="23">
        <f t="shared" si="1"/>
        <v>1.4927530600349716E-2</v>
      </c>
    </row>
    <row r="29" spans="1:17">
      <c r="A29" s="21">
        <v>4.5</v>
      </c>
      <c r="B29" s="22">
        <v>13.5</v>
      </c>
      <c r="C29" s="22" t="s">
        <v>47</v>
      </c>
      <c r="D29" s="22">
        <v>9300</v>
      </c>
      <c r="E29" s="22">
        <v>10150</v>
      </c>
      <c r="F29" s="22"/>
      <c r="G29" s="22">
        <v>10150</v>
      </c>
      <c r="H29" s="22">
        <v>10150</v>
      </c>
      <c r="I29" s="22"/>
      <c r="J29" s="22">
        <v>270</v>
      </c>
      <c r="K29" s="22">
        <v>355</v>
      </c>
      <c r="L29" s="22">
        <v>345</v>
      </c>
      <c r="M29" s="22">
        <v>0.28999999999999998</v>
      </c>
      <c r="N29" s="22">
        <v>3.92</v>
      </c>
      <c r="O29" s="22">
        <v>3.7949999999999999</v>
      </c>
      <c r="P29" s="23">
        <f t="shared" si="0"/>
        <v>4.7441227899747435E-3</v>
      </c>
      <c r="Q29" s="23">
        <f t="shared" si="1"/>
        <v>1.4927530600349716E-2</v>
      </c>
    </row>
    <row r="30" spans="1:17">
      <c r="A30" s="21">
        <v>4.5</v>
      </c>
      <c r="B30" s="22">
        <v>13.5</v>
      </c>
      <c r="C30" s="22" t="s">
        <v>48</v>
      </c>
      <c r="D30" s="22">
        <v>10380</v>
      </c>
      <c r="E30" s="22">
        <v>10710</v>
      </c>
      <c r="F30" s="22"/>
      <c r="G30" s="22">
        <v>10710</v>
      </c>
      <c r="H30" s="22">
        <v>10710</v>
      </c>
      <c r="I30" s="22"/>
      <c r="J30" s="22">
        <v>297</v>
      </c>
      <c r="K30" s="22">
        <v>388</v>
      </c>
      <c r="L30" s="22">
        <v>364</v>
      </c>
      <c r="M30" s="22">
        <v>0.28999999999999998</v>
      </c>
      <c r="N30" s="22">
        <v>3.92</v>
      </c>
      <c r="O30" s="22">
        <v>3.7949999999999999</v>
      </c>
      <c r="P30" s="23">
        <f t="shared" si="0"/>
        <v>4.7441227899747435E-3</v>
      </c>
      <c r="Q30" s="23">
        <f t="shared" si="1"/>
        <v>1.4927530600349716E-2</v>
      </c>
    </row>
    <row r="31" spans="1:17">
      <c r="A31" s="21">
        <v>4.5</v>
      </c>
      <c r="B31" s="22">
        <v>13.5</v>
      </c>
      <c r="C31" s="22" t="s">
        <v>49</v>
      </c>
      <c r="D31" s="22">
        <v>9660</v>
      </c>
      <c r="E31" s="22">
        <v>10710</v>
      </c>
      <c r="F31" s="22"/>
      <c r="G31" s="22">
        <v>10710</v>
      </c>
      <c r="H31" s="22">
        <v>10710</v>
      </c>
      <c r="I31" s="22"/>
      <c r="J31" s="22">
        <v>284</v>
      </c>
      <c r="K31" s="22">
        <v>374</v>
      </c>
      <c r="L31" s="22">
        <v>364</v>
      </c>
      <c r="M31" s="22">
        <v>0.28999999999999998</v>
      </c>
      <c r="N31" s="22">
        <v>3.92</v>
      </c>
      <c r="O31" s="22">
        <v>3.7949999999999999</v>
      </c>
      <c r="P31" s="23">
        <f t="shared" si="0"/>
        <v>4.7441227899747435E-3</v>
      </c>
      <c r="Q31" s="23">
        <f t="shared" si="1"/>
        <v>1.4927530600349716E-2</v>
      </c>
    </row>
    <row r="32" spans="1:17">
      <c r="A32" s="21">
        <v>4.5</v>
      </c>
      <c r="B32" s="22">
        <v>13.5</v>
      </c>
      <c r="C32" s="22" t="s">
        <v>50</v>
      </c>
      <c r="D32" s="22">
        <v>9660</v>
      </c>
      <c r="E32" s="22">
        <v>10710</v>
      </c>
      <c r="F32" s="22"/>
      <c r="G32" s="22">
        <v>10710</v>
      </c>
      <c r="H32" s="22">
        <v>10710</v>
      </c>
      <c r="I32" s="22"/>
      <c r="J32" s="22">
        <v>284</v>
      </c>
      <c r="K32" s="22">
        <v>374</v>
      </c>
      <c r="L32" s="22">
        <v>364</v>
      </c>
      <c r="M32" s="22">
        <v>0.28999999999999998</v>
      </c>
      <c r="N32" s="22">
        <v>3.92</v>
      </c>
      <c r="O32" s="22">
        <v>3.7949999999999999</v>
      </c>
      <c r="P32" s="23">
        <f t="shared" si="0"/>
        <v>4.7441227899747435E-3</v>
      </c>
      <c r="Q32" s="23">
        <f t="shared" si="1"/>
        <v>1.4927530600349716E-2</v>
      </c>
    </row>
    <row r="33" spans="1:17">
      <c r="A33" s="21">
        <v>4.5</v>
      </c>
      <c r="B33" s="22">
        <v>13.5</v>
      </c>
      <c r="C33" s="22" t="s">
        <v>52</v>
      </c>
      <c r="D33" s="22">
        <v>10680</v>
      </c>
      <c r="E33" s="22">
        <v>12410</v>
      </c>
      <c r="F33" s="22"/>
      <c r="G33" s="22">
        <v>12410</v>
      </c>
      <c r="H33" s="22">
        <v>12410</v>
      </c>
      <c r="I33" s="22"/>
      <c r="J33" s="22">
        <v>338</v>
      </c>
      <c r="K33" s="22">
        <v>443</v>
      </c>
      <c r="L33" s="22">
        <v>422</v>
      </c>
      <c r="M33" s="22">
        <v>0.28999999999999998</v>
      </c>
      <c r="N33" s="22">
        <v>3.92</v>
      </c>
      <c r="O33" s="22">
        <v>3.7949999999999999</v>
      </c>
      <c r="P33" s="23">
        <f t="shared" si="0"/>
        <v>4.7441227899747435E-3</v>
      </c>
      <c r="Q33" s="23">
        <f t="shared" si="1"/>
        <v>1.4927530600349716E-2</v>
      </c>
    </row>
    <row r="34" spans="1:17">
      <c r="A34" s="21">
        <v>4.5</v>
      </c>
      <c r="B34" s="22">
        <v>15.1</v>
      </c>
      <c r="C34" s="22" t="s">
        <v>43</v>
      </c>
      <c r="D34" s="22">
        <v>11090</v>
      </c>
      <c r="E34" s="22">
        <v>10480</v>
      </c>
      <c r="F34" s="22"/>
      <c r="G34" s="22">
        <v>10480</v>
      </c>
      <c r="H34" s="22">
        <v>10480</v>
      </c>
      <c r="I34" s="22"/>
      <c r="J34" s="22">
        <v>308</v>
      </c>
      <c r="K34" s="22">
        <v>384</v>
      </c>
      <c r="L34" s="22">
        <v>353</v>
      </c>
      <c r="M34" s="22">
        <v>0.33700000000000002</v>
      </c>
      <c r="N34" s="22">
        <v>3.8260000000000001</v>
      </c>
      <c r="O34" s="22">
        <v>3.7010000000000001</v>
      </c>
      <c r="P34" s="23">
        <f t="shared" si="0"/>
        <v>5.4514513308723516E-3</v>
      </c>
      <c r="Q34" s="23">
        <f t="shared" si="1"/>
        <v>1.4220202059452108E-2</v>
      </c>
    </row>
    <row r="35" spans="1:17">
      <c r="A35" s="21">
        <v>4.5</v>
      </c>
      <c r="B35" s="22">
        <v>15.1</v>
      </c>
      <c r="C35" s="22" t="s">
        <v>44</v>
      </c>
      <c r="D35" s="22">
        <v>12330</v>
      </c>
      <c r="E35" s="22">
        <v>10480</v>
      </c>
      <c r="F35" s="22"/>
      <c r="G35" s="22">
        <v>10480</v>
      </c>
      <c r="H35" s="22">
        <v>9790</v>
      </c>
      <c r="I35" s="22"/>
      <c r="J35" s="22">
        <v>325</v>
      </c>
      <c r="K35" s="22">
        <v>408</v>
      </c>
      <c r="L35" s="22">
        <v>353</v>
      </c>
      <c r="M35" s="22">
        <v>0.33700000000000002</v>
      </c>
      <c r="N35" s="22">
        <v>3.8260000000000001</v>
      </c>
      <c r="O35" s="22">
        <v>3.7010000000000001</v>
      </c>
      <c r="P35" s="23">
        <f t="shared" si="0"/>
        <v>5.4514513308723516E-3</v>
      </c>
      <c r="Q35" s="23">
        <f t="shared" si="1"/>
        <v>1.4220202059452108E-2</v>
      </c>
    </row>
    <row r="36" spans="1:17">
      <c r="A36" s="21">
        <v>4.5</v>
      </c>
      <c r="B36" s="22">
        <v>15.1</v>
      </c>
      <c r="C36" s="22" t="s">
        <v>48</v>
      </c>
      <c r="D36" s="22">
        <v>12330</v>
      </c>
      <c r="E36" s="22">
        <v>12450</v>
      </c>
      <c r="F36" s="22"/>
      <c r="G36" s="22">
        <v>12450</v>
      </c>
      <c r="H36" s="22">
        <v>11630</v>
      </c>
      <c r="I36" s="22"/>
      <c r="J36" s="22">
        <v>357</v>
      </c>
      <c r="K36" s="22">
        <v>446</v>
      </c>
      <c r="L36" s="22">
        <v>419</v>
      </c>
      <c r="M36" s="22">
        <v>0.33700000000000002</v>
      </c>
      <c r="N36" s="22">
        <v>3.8260000000000001</v>
      </c>
      <c r="O36" s="22">
        <v>3.7010000000000001</v>
      </c>
      <c r="P36" s="23">
        <f t="shared" si="0"/>
        <v>5.4514513308723516E-3</v>
      </c>
      <c r="Q36" s="23">
        <f t="shared" si="1"/>
        <v>1.4220202059452108E-2</v>
      </c>
    </row>
    <row r="37" spans="1:17">
      <c r="A37" s="21">
        <v>4.5</v>
      </c>
      <c r="B37" s="22">
        <v>15.1</v>
      </c>
      <c r="C37" s="22" t="s">
        <v>52</v>
      </c>
      <c r="D37" s="22">
        <v>14350</v>
      </c>
      <c r="E37" s="22">
        <v>14420</v>
      </c>
      <c r="F37" s="22"/>
      <c r="G37" s="22">
        <v>14420</v>
      </c>
      <c r="H37" s="22">
        <v>13460</v>
      </c>
      <c r="I37" s="22"/>
      <c r="J37" s="22">
        <v>406</v>
      </c>
      <c r="K37" s="22">
        <v>509</v>
      </c>
      <c r="L37" s="22">
        <v>485</v>
      </c>
      <c r="M37" s="22">
        <v>0.33700000000000002</v>
      </c>
      <c r="N37" s="22">
        <v>3.8260000000000001</v>
      </c>
      <c r="O37" s="22">
        <v>3.7010000000000001</v>
      </c>
      <c r="P37" s="23">
        <f t="shared" si="0"/>
        <v>5.4514513308723516E-3</v>
      </c>
      <c r="Q37" s="23">
        <f t="shared" si="1"/>
        <v>1.4220202059452108E-2</v>
      </c>
    </row>
    <row r="38" spans="1:17">
      <c r="A38" s="21">
        <v>4.5</v>
      </c>
      <c r="B38" s="22">
        <v>15.1</v>
      </c>
      <c r="C38" s="22" t="s">
        <v>53</v>
      </c>
      <c r="D38" s="22">
        <v>15840</v>
      </c>
      <c r="E38" s="22">
        <v>16380</v>
      </c>
      <c r="F38" s="22"/>
      <c r="G38" s="22">
        <v>16380</v>
      </c>
      <c r="H38" s="22">
        <v>15300</v>
      </c>
      <c r="I38" s="22"/>
      <c r="J38" s="22">
        <v>438</v>
      </c>
      <c r="K38" s="22">
        <v>554</v>
      </c>
      <c r="L38" s="22">
        <v>551</v>
      </c>
      <c r="M38" s="22">
        <v>0.33700000000000002</v>
      </c>
      <c r="N38" s="22">
        <v>3.8260000000000001</v>
      </c>
      <c r="O38" s="22">
        <v>3.7010000000000001</v>
      </c>
      <c r="P38" s="23">
        <f t="shared" si="0"/>
        <v>5.4514513308723516E-3</v>
      </c>
      <c r="Q38" s="23">
        <f t="shared" si="1"/>
        <v>1.4220202059452108E-2</v>
      </c>
    </row>
    <row r="39" spans="1:17">
      <c r="A39" s="21">
        <v>4.5</v>
      </c>
      <c r="B39" s="22">
        <v>15.1</v>
      </c>
      <c r="C39" s="22" t="s">
        <v>54</v>
      </c>
      <c r="D39" s="22">
        <v>17240</v>
      </c>
      <c r="E39" s="22">
        <v>18350</v>
      </c>
      <c r="F39" s="22"/>
      <c r="G39" s="22">
        <v>18350</v>
      </c>
      <c r="H39" s="22">
        <v>17140</v>
      </c>
      <c r="I39" s="22"/>
      <c r="J39" s="22">
        <v>487</v>
      </c>
      <c r="K39" s="22">
        <v>616</v>
      </c>
      <c r="L39" s="22">
        <v>617</v>
      </c>
      <c r="M39" s="22">
        <v>0.33700000000000002</v>
      </c>
      <c r="N39" s="22">
        <v>3.8260000000000001</v>
      </c>
      <c r="O39" s="22">
        <v>3.7010000000000001</v>
      </c>
      <c r="P39" s="23">
        <f t="shared" si="0"/>
        <v>5.4514513308723516E-3</v>
      </c>
      <c r="Q39" s="23">
        <f t="shared" si="1"/>
        <v>1.4220202059452108E-2</v>
      </c>
    </row>
    <row r="40" spans="1:17">
      <c r="A40" s="21">
        <v>4.5</v>
      </c>
      <c r="B40" s="22">
        <v>15.1</v>
      </c>
      <c r="C40" s="22" t="s">
        <v>55</v>
      </c>
      <c r="D40" s="22">
        <v>18110</v>
      </c>
      <c r="E40" s="22">
        <v>19660</v>
      </c>
      <c r="F40" s="22"/>
      <c r="G40" s="22">
        <v>19660</v>
      </c>
      <c r="H40" s="22">
        <v>18360</v>
      </c>
      <c r="I40" s="22"/>
      <c r="J40" s="22">
        <v>519</v>
      </c>
      <c r="K40" s="22">
        <v>658</v>
      </c>
      <c r="L40" s="22">
        <v>661</v>
      </c>
      <c r="M40" s="22">
        <v>0.33700000000000002</v>
      </c>
      <c r="N40" s="22">
        <v>3.8260000000000001</v>
      </c>
      <c r="O40" s="22">
        <v>3.7010000000000001</v>
      </c>
      <c r="P40" s="23">
        <f t="shared" si="0"/>
        <v>5.4514513308723516E-3</v>
      </c>
      <c r="Q40" s="23">
        <f t="shared" si="1"/>
        <v>1.4220202059452108E-2</v>
      </c>
    </row>
    <row r="41" spans="1:17">
      <c r="A41" s="24">
        <v>5</v>
      </c>
      <c r="B41" s="25">
        <v>11.5</v>
      </c>
      <c r="C41" s="25" t="s">
        <v>40</v>
      </c>
      <c r="D41" s="25">
        <v>3060</v>
      </c>
      <c r="E41" s="25">
        <v>4240</v>
      </c>
      <c r="F41" s="25">
        <v>4240</v>
      </c>
      <c r="G41" s="25"/>
      <c r="H41" s="25"/>
      <c r="I41" s="25">
        <v>133</v>
      </c>
      <c r="J41" s="25"/>
      <c r="K41" s="25"/>
      <c r="L41" s="25">
        <v>182</v>
      </c>
      <c r="M41" s="25">
        <v>0.22</v>
      </c>
      <c r="N41" s="25">
        <v>4.5599999999999996</v>
      </c>
      <c r="O41" s="25">
        <v>4.4349999999999996</v>
      </c>
      <c r="P41" s="26">
        <f t="shared" si="0"/>
        <v>4.0862638430153508E-3</v>
      </c>
      <c r="Q41" s="26">
        <f t="shared" si="1"/>
        <v>2.019972799689139E-2</v>
      </c>
    </row>
    <row r="42" spans="1:17">
      <c r="A42" s="24">
        <v>5</v>
      </c>
      <c r="B42" s="25">
        <v>11.5</v>
      </c>
      <c r="C42" s="25" t="s">
        <v>41</v>
      </c>
      <c r="D42" s="25">
        <v>3060</v>
      </c>
      <c r="E42" s="25">
        <v>4240</v>
      </c>
      <c r="F42" s="25">
        <v>4240</v>
      </c>
      <c r="G42" s="25"/>
      <c r="H42" s="25"/>
      <c r="I42" s="25">
        <v>147</v>
      </c>
      <c r="J42" s="25"/>
      <c r="K42" s="25"/>
      <c r="L42" s="25">
        <v>182</v>
      </c>
      <c r="M42" s="25">
        <v>0.22</v>
      </c>
      <c r="N42" s="25">
        <v>4.5599999999999996</v>
      </c>
      <c r="O42" s="25">
        <v>4.4349999999999996</v>
      </c>
      <c r="P42" s="26">
        <f t="shared" si="0"/>
        <v>4.0862638430153508E-3</v>
      </c>
      <c r="Q42" s="26">
        <f t="shared" si="1"/>
        <v>2.019972799689139E-2</v>
      </c>
    </row>
    <row r="43" spans="1:17">
      <c r="A43" s="24">
        <v>5</v>
      </c>
      <c r="B43" s="25">
        <v>11.5</v>
      </c>
      <c r="C43" s="25" t="s">
        <v>42</v>
      </c>
      <c r="D43" s="25">
        <v>3290</v>
      </c>
      <c r="E43" s="25">
        <v>5010</v>
      </c>
      <c r="F43" s="25">
        <v>5010</v>
      </c>
      <c r="G43" s="25"/>
      <c r="H43" s="25"/>
      <c r="I43" s="25">
        <v>162</v>
      </c>
      <c r="J43" s="25"/>
      <c r="K43" s="25"/>
      <c r="L43" s="25">
        <v>215</v>
      </c>
      <c r="M43" s="25">
        <v>0.22</v>
      </c>
      <c r="N43" s="25">
        <v>4.5599999999999996</v>
      </c>
      <c r="O43" s="25">
        <v>4.4349999999999996</v>
      </c>
      <c r="P43" s="26">
        <f t="shared" si="0"/>
        <v>4.0862638430153508E-3</v>
      </c>
      <c r="Q43" s="26">
        <f t="shared" si="1"/>
        <v>2.019972799689139E-2</v>
      </c>
    </row>
    <row r="44" spans="1:17">
      <c r="A44" s="24">
        <v>5</v>
      </c>
      <c r="B44" s="25">
        <v>13</v>
      </c>
      <c r="C44" s="25" t="s">
        <v>40</v>
      </c>
      <c r="D44" s="25">
        <v>4140</v>
      </c>
      <c r="E44" s="25">
        <v>4870</v>
      </c>
      <c r="F44" s="25">
        <v>4870</v>
      </c>
      <c r="G44" s="25">
        <v>4870</v>
      </c>
      <c r="H44" s="25">
        <v>4870</v>
      </c>
      <c r="I44" s="25">
        <v>169</v>
      </c>
      <c r="J44" s="25">
        <v>182</v>
      </c>
      <c r="K44" s="25">
        <v>252</v>
      </c>
      <c r="L44" s="25">
        <v>208</v>
      </c>
      <c r="M44" s="25">
        <v>0.253</v>
      </c>
      <c r="N44" s="25">
        <v>4.4939999999999998</v>
      </c>
      <c r="O44" s="25">
        <v>4.3689999999999998</v>
      </c>
      <c r="P44" s="26">
        <f t="shared" si="0"/>
        <v>4.6667612201282301E-3</v>
      </c>
      <c r="Q44" s="26">
        <f t="shared" si="1"/>
        <v>1.9619230619778511E-2</v>
      </c>
    </row>
    <row r="45" spans="1:17">
      <c r="A45" s="24">
        <v>5</v>
      </c>
      <c r="B45" s="25">
        <v>13</v>
      </c>
      <c r="C45" s="25" t="s">
        <v>41</v>
      </c>
      <c r="D45" s="25">
        <v>4140</v>
      </c>
      <c r="E45" s="25">
        <v>4870</v>
      </c>
      <c r="F45" s="25">
        <v>4870</v>
      </c>
      <c r="G45" s="25">
        <v>4870</v>
      </c>
      <c r="H45" s="25">
        <v>4870</v>
      </c>
      <c r="I45" s="25">
        <v>186</v>
      </c>
      <c r="J45" s="25">
        <v>201</v>
      </c>
      <c r="K45" s="25">
        <v>309</v>
      </c>
      <c r="L45" s="25">
        <v>208</v>
      </c>
      <c r="M45" s="25">
        <v>0.253</v>
      </c>
      <c r="N45" s="25">
        <v>4.4939999999999998</v>
      </c>
      <c r="O45" s="25">
        <v>4.3689999999999998</v>
      </c>
      <c r="P45" s="26">
        <f t="shared" si="0"/>
        <v>4.6667612201282301E-3</v>
      </c>
      <c r="Q45" s="26">
        <f t="shared" si="1"/>
        <v>1.9619230619778511E-2</v>
      </c>
    </row>
    <row r="46" spans="1:17">
      <c r="A46" s="24">
        <v>5</v>
      </c>
      <c r="B46" s="25">
        <v>13</v>
      </c>
      <c r="C46" s="25" t="s">
        <v>42</v>
      </c>
      <c r="D46" s="25">
        <v>4590</v>
      </c>
      <c r="E46" s="25">
        <v>5760</v>
      </c>
      <c r="F46" s="25">
        <v>5760</v>
      </c>
      <c r="G46" s="25">
        <v>5760</v>
      </c>
      <c r="H46" s="25">
        <v>5760</v>
      </c>
      <c r="I46" s="25">
        <v>196</v>
      </c>
      <c r="J46" s="25">
        <v>212</v>
      </c>
      <c r="K46" s="25">
        <v>288</v>
      </c>
      <c r="L46" s="25">
        <v>245</v>
      </c>
      <c r="M46" s="25">
        <v>0.253</v>
      </c>
      <c r="N46" s="25">
        <v>4.4939999999999998</v>
      </c>
      <c r="O46" s="25">
        <v>4.3689999999999998</v>
      </c>
      <c r="P46" s="26">
        <f t="shared" si="0"/>
        <v>4.6667612201282301E-3</v>
      </c>
      <c r="Q46" s="26">
        <f t="shared" si="1"/>
        <v>1.9619230619778511E-2</v>
      </c>
    </row>
    <row r="47" spans="1:17">
      <c r="A47" s="24">
        <v>5</v>
      </c>
      <c r="B47" s="25">
        <v>15</v>
      </c>
      <c r="C47" s="25" t="s">
        <v>40</v>
      </c>
      <c r="D47" s="25">
        <v>5560</v>
      </c>
      <c r="E47" s="25">
        <v>5700</v>
      </c>
      <c r="F47" s="25">
        <v>5700</v>
      </c>
      <c r="G47" s="25">
        <v>5700</v>
      </c>
      <c r="H47" s="25">
        <v>5700</v>
      </c>
      <c r="I47" s="25">
        <v>207</v>
      </c>
      <c r="J47" s="25">
        <v>223</v>
      </c>
      <c r="K47" s="25">
        <v>293</v>
      </c>
      <c r="L47" s="25">
        <v>241</v>
      </c>
      <c r="M47" s="25">
        <v>0.29599999999999999</v>
      </c>
      <c r="N47" s="25">
        <v>4.4080000000000004</v>
      </c>
      <c r="O47" s="25">
        <v>4.2830000000000004</v>
      </c>
      <c r="P47" s="26">
        <f t="shared" si="0"/>
        <v>5.4104682339226684E-3</v>
      </c>
      <c r="Q47" s="26">
        <f t="shared" si="1"/>
        <v>1.887552360598407E-2</v>
      </c>
    </row>
    <row r="48" spans="1:17">
      <c r="A48" s="24">
        <v>5</v>
      </c>
      <c r="B48" s="25">
        <v>15</v>
      </c>
      <c r="C48" s="25" t="s">
        <v>41</v>
      </c>
      <c r="D48" s="25">
        <v>5560</v>
      </c>
      <c r="E48" s="25">
        <v>5700</v>
      </c>
      <c r="F48" s="25">
        <v>5700</v>
      </c>
      <c r="G48" s="25">
        <v>5700</v>
      </c>
      <c r="H48" s="25">
        <v>5700</v>
      </c>
      <c r="I48" s="25">
        <v>228</v>
      </c>
      <c r="J48" s="25">
        <v>246</v>
      </c>
      <c r="K48" s="25">
        <v>359</v>
      </c>
      <c r="L48" s="25">
        <v>241</v>
      </c>
      <c r="M48" s="25">
        <v>0.29599999999999999</v>
      </c>
      <c r="N48" s="25">
        <v>4.4080000000000004</v>
      </c>
      <c r="O48" s="25">
        <v>4.2830000000000004</v>
      </c>
      <c r="P48" s="26">
        <f t="shared" si="0"/>
        <v>5.4104682339226684E-3</v>
      </c>
      <c r="Q48" s="26">
        <f t="shared" si="1"/>
        <v>1.887552360598407E-2</v>
      </c>
    </row>
    <row r="49" spans="1:17">
      <c r="A49" s="24">
        <v>5</v>
      </c>
      <c r="B49" s="25">
        <v>15</v>
      </c>
      <c r="C49" s="25" t="s">
        <v>42</v>
      </c>
      <c r="D49" s="25">
        <v>6280</v>
      </c>
      <c r="E49" s="25">
        <v>6730</v>
      </c>
      <c r="F49" s="25">
        <v>6730</v>
      </c>
      <c r="G49" s="25">
        <v>6730</v>
      </c>
      <c r="H49" s="25">
        <v>6730</v>
      </c>
      <c r="I49" s="25">
        <v>240</v>
      </c>
      <c r="J49" s="25">
        <v>259</v>
      </c>
      <c r="K49" s="25">
        <v>334</v>
      </c>
      <c r="L49" s="25">
        <v>284</v>
      </c>
      <c r="M49" s="25">
        <v>0.29599999999999999</v>
      </c>
      <c r="N49" s="25">
        <v>4.4080000000000004</v>
      </c>
      <c r="O49" s="25">
        <v>4.2830000000000004</v>
      </c>
      <c r="P49" s="26">
        <f t="shared" si="0"/>
        <v>5.4104682339226684E-3</v>
      </c>
      <c r="Q49" s="26">
        <f t="shared" si="1"/>
        <v>1.887552360598407E-2</v>
      </c>
    </row>
    <row r="50" spans="1:17">
      <c r="A50" s="24">
        <v>5</v>
      </c>
      <c r="B50" s="25">
        <v>15</v>
      </c>
      <c r="C50" s="25" t="s">
        <v>43</v>
      </c>
      <c r="D50" s="25">
        <v>7250</v>
      </c>
      <c r="E50" s="25">
        <v>8290</v>
      </c>
      <c r="F50" s="25"/>
      <c r="G50" s="25">
        <v>8290</v>
      </c>
      <c r="H50" s="25">
        <v>8290</v>
      </c>
      <c r="I50" s="25"/>
      <c r="J50" s="25">
        <v>295</v>
      </c>
      <c r="K50" s="25">
        <v>379</v>
      </c>
      <c r="L50" s="25">
        <v>350</v>
      </c>
      <c r="M50" s="25">
        <v>0.29599999999999999</v>
      </c>
      <c r="N50" s="25">
        <v>4.4080000000000004</v>
      </c>
      <c r="O50" s="25">
        <v>4.2830000000000004</v>
      </c>
      <c r="P50" s="26">
        <f t="shared" si="0"/>
        <v>5.4104682339226684E-3</v>
      </c>
      <c r="Q50" s="26">
        <f t="shared" si="1"/>
        <v>1.887552360598407E-2</v>
      </c>
    </row>
    <row r="51" spans="1:17">
      <c r="A51" s="24">
        <v>5</v>
      </c>
      <c r="B51" s="25">
        <v>15</v>
      </c>
      <c r="C51" s="25" t="s">
        <v>44</v>
      </c>
      <c r="D51" s="25">
        <v>9380</v>
      </c>
      <c r="E51" s="25">
        <v>8290</v>
      </c>
      <c r="F51" s="25"/>
      <c r="G51" s="25">
        <v>8290</v>
      </c>
      <c r="H51" s="25">
        <v>8290</v>
      </c>
      <c r="I51" s="25"/>
      <c r="J51" s="25">
        <v>311</v>
      </c>
      <c r="K51" s="25">
        <v>408</v>
      </c>
      <c r="L51" s="25">
        <v>350</v>
      </c>
      <c r="M51" s="25">
        <v>0.29599999999999999</v>
      </c>
      <c r="N51" s="25">
        <v>4.4080000000000004</v>
      </c>
      <c r="O51" s="25">
        <v>4.2830000000000004</v>
      </c>
      <c r="P51" s="26">
        <f t="shared" si="0"/>
        <v>5.4104682339226684E-3</v>
      </c>
      <c r="Q51" s="26">
        <f t="shared" si="1"/>
        <v>1.887552360598407E-2</v>
      </c>
    </row>
    <row r="52" spans="1:17">
      <c r="A52" s="24">
        <v>5</v>
      </c>
      <c r="B52" s="25">
        <v>15</v>
      </c>
      <c r="C52" s="25" t="s">
        <v>45</v>
      </c>
      <c r="D52" s="25">
        <v>7250</v>
      </c>
      <c r="E52" s="25">
        <v>8290</v>
      </c>
      <c r="F52" s="25"/>
      <c r="G52" s="25">
        <v>8290</v>
      </c>
      <c r="H52" s="25">
        <v>8290</v>
      </c>
      <c r="I52" s="25"/>
      <c r="J52" s="25">
        <v>311</v>
      </c>
      <c r="K52" s="25">
        <v>396</v>
      </c>
      <c r="L52" s="25">
        <v>350</v>
      </c>
      <c r="M52" s="25">
        <v>0.29599999999999999</v>
      </c>
      <c r="N52" s="25">
        <v>4.4080000000000004</v>
      </c>
      <c r="O52" s="25">
        <v>4.2830000000000004</v>
      </c>
      <c r="P52" s="26">
        <f t="shared" si="0"/>
        <v>5.4104682339226684E-3</v>
      </c>
      <c r="Q52" s="26">
        <f t="shared" si="1"/>
        <v>1.887552360598407E-2</v>
      </c>
    </row>
    <row r="53" spans="1:17">
      <c r="A53" s="24">
        <v>5</v>
      </c>
      <c r="B53" s="25">
        <v>15</v>
      </c>
      <c r="C53" s="25" t="s">
        <v>46</v>
      </c>
      <c r="D53" s="25">
        <v>9380</v>
      </c>
      <c r="E53" s="25">
        <v>8290</v>
      </c>
      <c r="F53" s="25"/>
      <c r="G53" s="25">
        <v>8290</v>
      </c>
      <c r="H53" s="25">
        <v>8290</v>
      </c>
      <c r="I53" s="25"/>
      <c r="J53" s="25">
        <v>311</v>
      </c>
      <c r="K53" s="25">
        <v>408</v>
      </c>
      <c r="L53" s="25">
        <v>350</v>
      </c>
      <c r="M53" s="25">
        <v>0.29599999999999999</v>
      </c>
      <c r="N53" s="25">
        <v>4.4080000000000004</v>
      </c>
      <c r="O53" s="25">
        <v>4.2830000000000004</v>
      </c>
      <c r="P53" s="26">
        <f t="shared" si="0"/>
        <v>5.4104682339226684E-3</v>
      </c>
      <c r="Q53" s="26">
        <f t="shared" si="1"/>
        <v>1.887552360598407E-2</v>
      </c>
    </row>
    <row r="54" spans="1:17">
      <c r="A54" s="24">
        <v>5</v>
      </c>
      <c r="B54" s="25">
        <v>15</v>
      </c>
      <c r="C54" s="25" t="s">
        <v>47</v>
      </c>
      <c r="D54" s="25">
        <v>7840</v>
      </c>
      <c r="E54" s="25">
        <v>9320</v>
      </c>
      <c r="F54" s="25"/>
      <c r="G54" s="25">
        <v>9320</v>
      </c>
      <c r="H54" s="25">
        <v>9320</v>
      </c>
      <c r="I54" s="25"/>
      <c r="J54" s="25">
        <v>311</v>
      </c>
      <c r="K54" s="25">
        <v>404</v>
      </c>
      <c r="L54" s="25">
        <v>394</v>
      </c>
      <c r="M54" s="25">
        <v>0.29599999999999999</v>
      </c>
      <c r="N54" s="25">
        <v>4.4080000000000004</v>
      </c>
      <c r="O54" s="25">
        <v>4.2830000000000004</v>
      </c>
      <c r="P54" s="26">
        <f t="shared" si="0"/>
        <v>5.4104682339226684E-3</v>
      </c>
      <c r="Q54" s="26">
        <f t="shared" si="1"/>
        <v>1.887552360598407E-2</v>
      </c>
    </row>
    <row r="55" spans="1:17">
      <c r="A55" s="24">
        <v>5</v>
      </c>
      <c r="B55" s="25">
        <v>15</v>
      </c>
      <c r="C55" s="25" t="s">
        <v>48</v>
      </c>
      <c r="D55" s="25">
        <v>9380</v>
      </c>
      <c r="E55" s="25">
        <v>9840</v>
      </c>
      <c r="F55" s="25"/>
      <c r="G55" s="25">
        <v>9840</v>
      </c>
      <c r="H55" s="25">
        <v>9840</v>
      </c>
      <c r="I55" s="25"/>
      <c r="J55" s="25">
        <v>342</v>
      </c>
      <c r="K55" s="25">
        <v>441</v>
      </c>
      <c r="L55" s="25">
        <v>416</v>
      </c>
      <c r="M55" s="25">
        <v>0.29599999999999999</v>
      </c>
      <c r="N55" s="25">
        <v>4.4080000000000004</v>
      </c>
      <c r="O55" s="25">
        <v>4.2830000000000004</v>
      </c>
      <c r="P55" s="26">
        <f t="shared" si="0"/>
        <v>5.4104682339226684E-3</v>
      </c>
      <c r="Q55" s="26">
        <f t="shared" si="1"/>
        <v>1.887552360598407E-2</v>
      </c>
    </row>
    <row r="56" spans="1:17">
      <c r="A56" s="24">
        <v>5</v>
      </c>
      <c r="B56" s="25">
        <v>15</v>
      </c>
      <c r="C56" s="25" t="s">
        <v>49</v>
      </c>
      <c r="D56" s="25">
        <v>8110</v>
      </c>
      <c r="E56" s="25">
        <v>9840</v>
      </c>
      <c r="F56" s="25"/>
      <c r="G56" s="25">
        <v>9840</v>
      </c>
      <c r="H56" s="25">
        <v>9840</v>
      </c>
      <c r="I56" s="25"/>
      <c r="J56" s="25">
        <v>326</v>
      </c>
      <c r="K56" s="25">
        <v>424</v>
      </c>
      <c r="L56" s="25">
        <v>416</v>
      </c>
      <c r="M56" s="25">
        <v>0.29599999999999999</v>
      </c>
      <c r="N56" s="25">
        <v>4.4080000000000004</v>
      </c>
      <c r="O56" s="25">
        <v>4.2830000000000004</v>
      </c>
      <c r="P56" s="26">
        <f t="shared" si="0"/>
        <v>5.4104682339226684E-3</v>
      </c>
      <c r="Q56" s="26">
        <f t="shared" si="1"/>
        <v>1.887552360598407E-2</v>
      </c>
    </row>
    <row r="57" spans="1:17">
      <c r="A57" s="24">
        <v>5</v>
      </c>
      <c r="B57" s="25">
        <v>15</v>
      </c>
      <c r="C57" s="25" t="s">
        <v>50</v>
      </c>
      <c r="D57" s="25">
        <v>8110</v>
      </c>
      <c r="E57" s="25">
        <v>9840</v>
      </c>
      <c r="F57" s="25"/>
      <c r="G57" s="25">
        <v>9840</v>
      </c>
      <c r="H57" s="25">
        <v>9840</v>
      </c>
      <c r="I57" s="25"/>
      <c r="J57" s="25">
        <v>326</v>
      </c>
      <c r="K57" s="25">
        <v>424</v>
      </c>
      <c r="L57" s="25">
        <v>416</v>
      </c>
      <c r="M57" s="25">
        <v>0.29599999999999999</v>
      </c>
      <c r="N57" s="25">
        <v>4.4080000000000004</v>
      </c>
      <c r="O57" s="25">
        <v>4.2830000000000004</v>
      </c>
      <c r="P57" s="26">
        <f t="shared" si="0"/>
        <v>5.4104682339226684E-3</v>
      </c>
      <c r="Q57" s="26">
        <f t="shared" si="1"/>
        <v>1.887552360598407E-2</v>
      </c>
    </row>
    <row r="58" spans="1:17">
      <c r="A58" s="24">
        <v>5</v>
      </c>
      <c r="B58" s="25">
        <v>15</v>
      </c>
      <c r="C58" s="25" t="s">
        <v>52</v>
      </c>
      <c r="D58" s="25">
        <v>8850</v>
      </c>
      <c r="E58" s="25">
        <v>11400</v>
      </c>
      <c r="F58" s="25"/>
      <c r="G58" s="25">
        <v>11400</v>
      </c>
      <c r="H58" s="25">
        <v>11400</v>
      </c>
      <c r="I58" s="25"/>
      <c r="J58" s="25">
        <v>388</v>
      </c>
      <c r="K58" s="25">
        <v>503</v>
      </c>
      <c r="L58" s="25">
        <v>481</v>
      </c>
      <c r="M58" s="25">
        <v>0.29599999999999999</v>
      </c>
      <c r="N58" s="25">
        <v>4.4080000000000004</v>
      </c>
      <c r="O58" s="25">
        <v>4.2830000000000004</v>
      </c>
      <c r="P58" s="26">
        <f t="shared" si="0"/>
        <v>5.4104682339226684E-3</v>
      </c>
      <c r="Q58" s="26">
        <f t="shared" si="1"/>
        <v>1.887552360598407E-2</v>
      </c>
    </row>
    <row r="59" spans="1:17">
      <c r="A59" s="24">
        <v>5</v>
      </c>
      <c r="B59" s="25">
        <v>15</v>
      </c>
      <c r="C59" s="25" t="s">
        <v>55</v>
      </c>
      <c r="D59" s="25">
        <v>10250</v>
      </c>
      <c r="E59" s="25">
        <v>15540</v>
      </c>
      <c r="F59" s="25"/>
      <c r="G59" s="25">
        <v>15540</v>
      </c>
      <c r="H59" s="25">
        <v>15540</v>
      </c>
      <c r="I59" s="25"/>
      <c r="J59" s="25">
        <v>497</v>
      </c>
      <c r="K59" s="25">
        <v>651</v>
      </c>
      <c r="L59" s="25">
        <v>656</v>
      </c>
      <c r="M59" s="25">
        <v>0.29599999999999999</v>
      </c>
      <c r="N59" s="25">
        <v>4.4080000000000004</v>
      </c>
      <c r="O59" s="25">
        <v>4.2830000000000004</v>
      </c>
      <c r="P59" s="26">
        <f t="shared" si="0"/>
        <v>5.4104682339226684E-3</v>
      </c>
      <c r="Q59" s="26">
        <f t="shared" si="1"/>
        <v>1.887552360598407E-2</v>
      </c>
    </row>
    <row r="60" spans="1:17">
      <c r="A60" s="24">
        <v>5</v>
      </c>
      <c r="B60" s="25">
        <v>18</v>
      </c>
      <c r="C60" s="25" t="s">
        <v>42</v>
      </c>
      <c r="D60" s="25">
        <v>8730</v>
      </c>
      <c r="E60" s="25">
        <v>8240</v>
      </c>
      <c r="F60" s="25"/>
      <c r="G60" s="25">
        <v>8240</v>
      </c>
      <c r="H60" s="25">
        <v>8240</v>
      </c>
      <c r="I60" s="25"/>
      <c r="J60" s="25">
        <v>331</v>
      </c>
      <c r="K60" s="25">
        <v>403</v>
      </c>
      <c r="L60" s="25">
        <v>343</v>
      </c>
      <c r="M60" s="25">
        <v>0.36199999999999999</v>
      </c>
      <c r="N60" s="25">
        <v>4.2759999999999998</v>
      </c>
      <c r="O60" s="25">
        <v>4.1509999999999998</v>
      </c>
      <c r="P60" s="26">
        <f t="shared" si="0"/>
        <v>6.5240178744899952E-3</v>
      </c>
      <c r="Q60" s="26">
        <f t="shared" si="1"/>
        <v>1.7761973965416743E-2</v>
      </c>
    </row>
    <row r="61" spans="1:17">
      <c r="A61" s="24">
        <v>5</v>
      </c>
      <c r="B61" s="25">
        <v>18</v>
      </c>
      <c r="C61" s="25" t="s">
        <v>43</v>
      </c>
      <c r="D61" s="25">
        <v>10500</v>
      </c>
      <c r="E61" s="25">
        <v>10140</v>
      </c>
      <c r="F61" s="25"/>
      <c r="G61" s="25">
        <v>10140</v>
      </c>
      <c r="H61" s="25">
        <v>9910</v>
      </c>
      <c r="I61" s="25"/>
      <c r="J61" s="25">
        <v>377</v>
      </c>
      <c r="K61" s="25">
        <v>457</v>
      </c>
      <c r="L61" s="25">
        <v>422</v>
      </c>
      <c r="M61" s="25">
        <v>0.36199999999999999</v>
      </c>
      <c r="N61" s="25">
        <v>4.2759999999999998</v>
      </c>
      <c r="O61" s="25">
        <v>4.1509999999999998</v>
      </c>
      <c r="P61" s="26">
        <f t="shared" si="0"/>
        <v>6.5240178744899952E-3</v>
      </c>
      <c r="Q61" s="26">
        <f t="shared" si="1"/>
        <v>1.7761973965416743E-2</v>
      </c>
    </row>
    <row r="62" spans="1:17">
      <c r="A62" s="24">
        <v>5</v>
      </c>
      <c r="B62" s="25">
        <v>18</v>
      </c>
      <c r="C62" s="25" t="s">
        <v>44</v>
      </c>
      <c r="D62" s="25">
        <v>11880</v>
      </c>
      <c r="E62" s="25">
        <v>10140</v>
      </c>
      <c r="F62" s="25"/>
      <c r="G62" s="25">
        <v>10140</v>
      </c>
      <c r="H62" s="25">
        <v>9910</v>
      </c>
      <c r="I62" s="25"/>
      <c r="J62" s="25">
        <v>396</v>
      </c>
      <c r="K62" s="25">
        <v>492</v>
      </c>
      <c r="L62" s="25">
        <v>422</v>
      </c>
      <c r="M62" s="25">
        <v>0.36199999999999999</v>
      </c>
      <c r="N62" s="25">
        <v>4.2759999999999998</v>
      </c>
      <c r="O62" s="25">
        <v>4.1509999999999998</v>
      </c>
      <c r="P62" s="26">
        <f t="shared" si="0"/>
        <v>6.5240178744899952E-3</v>
      </c>
      <c r="Q62" s="26">
        <f t="shared" si="1"/>
        <v>1.7761973965416743E-2</v>
      </c>
    </row>
    <row r="63" spans="1:17">
      <c r="A63" s="24">
        <v>5</v>
      </c>
      <c r="B63" s="25">
        <v>18</v>
      </c>
      <c r="C63" s="25" t="s">
        <v>45</v>
      </c>
      <c r="D63" s="25">
        <v>10500</v>
      </c>
      <c r="E63" s="25">
        <v>10140</v>
      </c>
      <c r="F63" s="25"/>
      <c r="G63" s="25">
        <v>10140</v>
      </c>
      <c r="H63" s="25">
        <v>9910</v>
      </c>
      <c r="I63" s="25"/>
      <c r="J63" s="25">
        <v>396</v>
      </c>
      <c r="K63" s="25">
        <v>477</v>
      </c>
      <c r="L63" s="25">
        <v>422</v>
      </c>
      <c r="M63" s="25">
        <v>0.36199999999999999</v>
      </c>
      <c r="N63" s="25">
        <v>4.2759999999999998</v>
      </c>
      <c r="O63" s="25">
        <v>4.1509999999999998</v>
      </c>
      <c r="P63" s="26">
        <f t="shared" si="0"/>
        <v>6.5240178744899952E-3</v>
      </c>
      <c r="Q63" s="26">
        <f t="shared" si="1"/>
        <v>1.7761973965416743E-2</v>
      </c>
    </row>
    <row r="64" spans="1:17">
      <c r="A64" s="24">
        <v>5</v>
      </c>
      <c r="B64" s="25">
        <v>18</v>
      </c>
      <c r="C64" s="25" t="s">
        <v>46</v>
      </c>
      <c r="D64" s="25">
        <v>11880</v>
      </c>
      <c r="E64" s="25">
        <v>10140</v>
      </c>
      <c r="F64" s="25"/>
      <c r="G64" s="25">
        <v>10140</v>
      </c>
      <c r="H64" s="25">
        <v>9910</v>
      </c>
      <c r="I64" s="25"/>
      <c r="J64" s="25">
        <v>396</v>
      </c>
      <c r="K64" s="25">
        <v>492</v>
      </c>
      <c r="L64" s="25">
        <v>422</v>
      </c>
      <c r="M64" s="25">
        <v>0.36199999999999999</v>
      </c>
      <c r="N64" s="25">
        <v>4.2759999999999998</v>
      </c>
      <c r="O64" s="25">
        <v>4.1509999999999998</v>
      </c>
      <c r="P64" s="26">
        <f t="shared" si="0"/>
        <v>6.5240178744899952E-3</v>
      </c>
      <c r="Q64" s="26">
        <f t="shared" si="1"/>
        <v>1.7761973965416743E-2</v>
      </c>
    </row>
    <row r="65" spans="1:17">
      <c r="A65" s="24">
        <v>5</v>
      </c>
      <c r="B65" s="25">
        <v>18</v>
      </c>
      <c r="C65" s="25" t="s">
        <v>47</v>
      </c>
      <c r="D65" s="25">
        <v>11530</v>
      </c>
      <c r="E65" s="25">
        <v>11400</v>
      </c>
      <c r="F65" s="25"/>
      <c r="G65" s="25">
        <v>11400</v>
      </c>
      <c r="H65" s="25">
        <v>11150</v>
      </c>
      <c r="I65" s="25"/>
      <c r="J65" s="25">
        <v>396</v>
      </c>
      <c r="K65" s="25">
        <v>484</v>
      </c>
      <c r="L65" s="25">
        <v>475</v>
      </c>
      <c r="M65" s="25">
        <v>0.36199999999999999</v>
      </c>
      <c r="N65" s="25">
        <v>4.2759999999999998</v>
      </c>
      <c r="O65" s="25">
        <v>4.1509999999999998</v>
      </c>
      <c r="P65" s="26">
        <f t="shared" si="0"/>
        <v>6.5240178744899952E-3</v>
      </c>
      <c r="Q65" s="26">
        <f t="shared" si="1"/>
        <v>1.7761973965416743E-2</v>
      </c>
    </row>
    <row r="66" spans="1:17">
      <c r="A66" s="24">
        <v>5</v>
      </c>
      <c r="B66" s="25">
        <v>18</v>
      </c>
      <c r="C66" s="25" t="s">
        <v>49</v>
      </c>
      <c r="D66" s="25">
        <v>12030</v>
      </c>
      <c r="E66" s="25">
        <v>12040</v>
      </c>
      <c r="F66" s="25"/>
      <c r="G66" s="25">
        <v>12040</v>
      </c>
      <c r="H66" s="25">
        <v>11770</v>
      </c>
      <c r="I66" s="25"/>
      <c r="J66" s="25">
        <v>416</v>
      </c>
      <c r="K66" s="25">
        <v>512</v>
      </c>
      <c r="L66" s="25">
        <v>501</v>
      </c>
      <c r="M66" s="25">
        <v>0.36199999999999999</v>
      </c>
      <c r="N66" s="25">
        <v>4.2759999999999998</v>
      </c>
      <c r="O66" s="25">
        <v>4.1509999999999998</v>
      </c>
      <c r="P66" s="26">
        <f t="shared" si="0"/>
        <v>6.5240178744899952E-3</v>
      </c>
      <c r="Q66" s="26">
        <f t="shared" si="1"/>
        <v>1.7761973965416743E-2</v>
      </c>
    </row>
    <row r="67" spans="1:17">
      <c r="A67" s="24">
        <v>5</v>
      </c>
      <c r="B67" s="25">
        <v>18</v>
      </c>
      <c r="C67" s="25" t="s">
        <v>50</v>
      </c>
      <c r="D67" s="25">
        <v>12030</v>
      </c>
      <c r="E67" s="25">
        <v>12040</v>
      </c>
      <c r="F67" s="25"/>
      <c r="G67" s="25">
        <v>12040</v>
      </c>
      <c r="H67" s="25">
        <v>11770</v>
      </c>
      <c r="I67" s="25"/>
      <c r="J67" s="25">
        <v>416</v>
      </c>
      <c r="K67" s="25">
        <v>512</v>
      </c>
      <c r="L67" s="25">
        <v>501</v>
      </c>
      <c r="M67" s="25">
        <v>0.36199999999999999</v>
      </c>
      <c r="N67" s="25">
        <v>4.2759999999999998</v>
      </c>
      <c r="O67" s="25">
        <v>4.1509999999999998</v>
      </c>
      <c r="P67" s="26">
        <f t="shared" si="0"/>
        <v>6.5240178744899952E-3</v>
      </c>
      <c r="Q67" s="26">
        <f t="shared" si="1"/>
        <v>1.7761973965416743E-2</v>
      </c>
    </row>
    <row r="68" spans="1:17">
      <c r="A68" s="24">
        <v>5</v>
      </c>
      <c r="B68" s="25">
        <v>18</v>
      </c>
      <c r="C68" s="25" t="s">
        <v>52</v>
      </c>
      <c r="D68" s="25">
        <v>13470</v>
      </c>
      <c r="E68" s="25">
        <v>13940</v>
      </c>
      <c r="F68" s="25"/>
      <c r="G68" s="25">
        <v>13940</v>
      </c>
      <c r="H68" s="25">
        <v>13620</v>
      </c>
      <c r="I68" s="25"/>
      <c r="J68" s="25">
        <v>495</v>
      </c>
      <c r="K68" s="25">
        <v>606</v>
      </c>
      <c r="L68" s="25">
        <v>580</v>
      </c>
      <c r="M68" s="25">
        <v>0.36199999999999999</v>
      </c>
      <c r="N68" s="25">
        <v>4.2759999999999998</v>
      </c>
      <c r="O68" s="25">
        <v>4.1509999999999998</v>
      </c>
      <c r="P68" s="26">
        <f t="shared" si="0"/>
        <v>6.5240178744899952E-3</v>
      </c>
      <c r="Q68" s="26">
        <f t="shared" si="1"/>
        <v>1.7761973965416743E-2</v>
      </c>
    </row>
    <row r="69" spans="1:17">
      <c r="A69" s="24">
        <v>5</v>
      </c>
      <c r="B69" s="25">
        <v>18</v>
      </c>
      <c r="C69" s="25" t="s">
        <v>53</v>
      </c>
      <c r="D69" s="25">
        <v>14830</v>
      </c>
      <c r="E69" s="25">
        <v>15840</v>
      </c>
      <c r="F69" s="25"/>
      <c r="G69" s="25">
        <v>15840</v>
      </c>
      <c r="H69" s="25">
        <v>15480</v>
      </c>
      <c r="I69" s="25"/>
      <c r="J69" s="25">
        <v>535</v>
      </c>
      <c r="K69" s="25">
        <v>661</v>
      </c>
      <c r="L69" s="25">
        <v>659</v>
      </c>
      <c r="M69" s="25">
        <v>0.36199999999999999</v>
      </c>
      <c r="N69" s="25">
        <v>4.2759999999999998</v>
      </c>
      <c r="O69" s="25">
        <v>4.1509999999999998</v>
      </c>
      <c r="P69" s="26">
        <f t="shared" ref="P69:P132" si="2">(A69^2-N69^2)/1029.4</f>
        <v>6.5240178744899952E-3</v>
      </c>
      <c r="Q69" s="26">
        <f t="shared" ref="Q69:Q132" si="3">N69^2/1029.4</f>
        <v>1.7761973965416743E-2</v>
      </c>
    </row>
    <row r="70" spans="1:17">
      <c r="A70" s="24">
        <v>5</v>
      </c>
      <c r="B70" s="25">
        <v>18</v>
      </c>
      <c r="C70" s="25" t="s">
        <v>54</v>
      </c>
      <c r="D70" s="25">
        <v>16080</v>
      </c>
      <c r="E70" s="25">
        <v>17740</v>
      </c>
      <c r="F70" s="25"/>
      <c r="G70" s="25">
        <v>17740</v>
      </c>
      <c r="H70" s="25">
        <v>17340</v>
      </c>
      <c r="I70" s="25"/>
      <c r="J70" s="25">
        <v>594</v>
      </c>
      <c r="K70" s="25">
        <v>735</v>
      </c>
      <c r="L70" s="25">
        <v>738</v>
      </c>
      <c r="M70" s="25">
        <v>0.36199999999999999</v>
      </c>
      <c r="N70" s="25">
        <v>4.2759999999999998</v>
      </c>
      <c r="O70" s="25">
        <v>4.1509999999999998</v>
      </c>
      <c r="P70" s="26">
        <f t="shared" si="2"/>
        <v>6.5240178744899952E-3</v>
      </c>
      <c r="Q70" s="26">
        <f t="shared" si="3"/>
        <v>1.7761973965416743E-2</v>
      </c>
    </row>
    <row r="71" spans="1:17">
      <c r="A71" s="24">
        <v>5</v>
      </c>
      <c r="B71" s="25">
        <v>18</v>
      </c>
      <c r="C71" s="25" t="s">
        <v>55</v>
      </c>
      <c r="D71" s="25">
        <v>16860</v>
      </c>
      <c r="E71" s="25">
        <v>19010</v>
      </c>
      <c r="F71" s="25"/>
      <c r="G71" s="25">
        <v>19010</v>
      </c>
      <c r="H71" s="25">
        <v>18580</v>
      </c>
      <c r="I71" s="25"/>
      <c r="J71" s="25">
        <v>634</v>
      </c>
      <c r="K71" s="25">
        <v>785</v>
      </c>
      <c r="L71" s="25">
        <v>791</v>
      </c>
      <c r="M71" s="25">
        <v>0.36199999999999999</v>
      </c>
      <c r="N71" s="25">
        <v>4.2759999999999998</v>
      </c>
      <c r="O71" s="25">
        <v>4.1509999999999998</v>
      </c>
      <c r="P71" s="26">
        <f t="shared" si="2"/>
        <v>6.5240178744899952E-3</v>
      </c>
      <c r="Q71" s="26">
        <f t="shared" si="3"/>
        <v>1.7761973965416743E-2</v>
      </c>
    </row>
    <row r="72" spans="1:17">
      <c r="A72" s="24">
        <v>5</v>
      </c>
      <c r="B72" s="25">
        <v>21.4</v>
      </c>
      <c r="C72" s="25" t="s">
        <v>43</v>
      </c>
      <c r="D72" s="25">
        <v>12760</v>
      </c>
      <c r="E72" s="25">
        <v>12240</v>
      </c>
      <c r="F72" s="25"/>
      <c r="G72" s="25">
        <v>10810</v>
      </c>
      <c r="H72" s="25">
        <v>9910</v>
      </c>
      <c r="I72" s="25"/>
      <c r="J72" s="25">
        <v>466</v>
      </c>
      <c r="K72" s="25">
        <v>510</v>
      </c>
      <c r="L72" s="25">
        <v>501</v>
      </c>
      <c r="M72" s="25">
        <v>0.437</v>
      </c>
      <c r="N72" s="25">
        <v>4.1260000000000003</v>
      </c>
      <c r="O72" s="25">
        <v>4.0010000000000003</v>
      </c>
      <c r="P72" s="26">
        <f t="shared" si="2"/>
        <v>7.7483232951233707E-3</v>
      </c>
      <c r="Q72" s="26">
        <f t="shared" si="3"/>
        <v>1.653766854478337E-2</v>
      </c>
    </row>
    <row r="73" spans="1:17">
      <c r="A73" s="24">
        <v>5</v>
      </c>
      <c r="B73" s="25">
        <v>21.4</v>
      </c>
      <c r="C73" s="25" t="s">
        <v>45</v>
      </c>
      <c r="D73" s="25">
        <v>12760</v>
      </c>
      <c r="E73" s="25">
        <v>12240</v>
      </c>
      <c r="F73" s="25"/>
      <c r="G73" s="25">
        <v>10810</v>
      </c>
      <c r="H73" s="25">
        <v>9910</v>
      </c>
      <c r="I73" s="25"/>
      <c r="J73" s="25">
        <v>490</v>
      </c>
      <c r="K73" s="25">
        <v>537</v>
      </c>
      <c r="L73" s="25">
        <v>501</v>
      </c>
      <c r="M73" s="25">
        <v>0.437</v>
      </c>
      <c r="N73" s="25">
        <v>4.1260000000000003</v>
      </c>
      <c r="O73" s="25">
        <v>4.0010000000000003</v>
      </c>
      <c r="P73" s="26">
        <f t="shared" si="2"/>
        <v>7.7483232951233707E-3</v>
      </c>
      <c r="Q73" s="26">
        <f t="shared" si="3"/>
        <v>1.653766854478337E-2</v>
      </c>
    </row>
    <row r="74" spans="1:17">
      <c r="A74" s="24">
        <v>5</v>
      </c>
      <c r="B74" s="25">
        <v>21.4</v>
      </c>
      <c r="C74" s="25" t="s">
        <v>47</v>
      </c>
      <c r="D74" s="25">
        <v>14360</v>
      </c>
      <c r="E74" s="25">
        <v>13770</v>
      </c>
      <c r="F74" s="25"/>
      <c r="G74" s="25">
        <v>12170</v>
      </c>
      <c r="H74" s="25">
        <v>11150</v>
      </c>
      <c r="I74" s="25"/>
      <c r="J74" s="25">
        <v>490</v>
      </c>
      <c r="K74" s="25">
        <v>537</v>
      </c>
      <c r="L74" s="25">
        <v>564</v>
      </c>
      <c r="M74" s="25">
        <v>0.437</v>
      </c>
      <c r="N74" s="25">
        <v>4.1260000000000003</v>
      </c>
      <c r="O74" s="25">
        <v>4.0010000000000003</v>
      </c>
      <c r="P74" s="26">
        <f t="shared" si="2"/>
        <v>7.7483232951233707E-3</v>
      </c>
      <c r="Q74" s="26">
        <f t="shared" si="3"/>
        <v>1.653766854478337E-2</v>
      </c>
    </row>
    <row r="75" spans="1:17">
      <c r="A75" s="24">
        <v>5</v>
      </c>
      <c r="B75" s="25">
        <v>21.4</v>
      </c>
      <c r="C75" s="25" t="s">
        <v>49</v>
      </c>
      <c r="D75" s="25">
        <v>15160</v>
      </c>
      <c r="E75" s="25">
        <v>14530</v>
      </c>
      <c r="F75" s="25"/>
      <c r="G75" s="25">
        <v>12840</v>
      </c>
      <c r="H75" s="25">
        <v>11770</v>
      </c>
      <c r="I75" s="25"/>
      <c r="J75" s="25">
        <v>515</v>
      </c>
      <c r="K75" s="25">
        <v>563</v>
      </c>
      <c r="L75" s="25">
        <v>595</v>
      </c>
      <c r="M75" s="25">
        <v>0.437</v>
      </c>
      <c r="N75" s="25">
        <v>4.1260000000000003</v>
      </c>
      <c r="O75" s="25">
        <v>4.0010000000000003</v>
      </c>
      <c r="P75" s="26">
        <f t="shared" si="2"/>
        <v>7.7483232951233707E-3</v>
      </c>
      <c r="Q75" s="26">
        <f t="shared" si="3"/>
        <v>1.653766854478337E-2</v>
      </c>
    </row>
    <row r="76" spans="1:17">
      <c r="A76" s="24">
        <v>5</v>
      </c>
      <c r="B76" s="25">
        <v>21.4</v>
      </c>
      <c r="C76" s="25" t="s">
        <v>50</v>
      </c>
      <c r="D76" s="25">
        <v>15160</v>
      </c>
      <c r="E76" s="25">
        <v>14530</v>
      </c>
      <c r="F76" s="25"/>
      <c r="G76" s="25">
        <v>12840</v>
      </c>
      <c r="H76" s="25">
        <v>11770</v>
      </c>
      <c r="I76" s="25"/>
      <c r="J76" s="25">
        <v>515</v>
      </c>
      <c r="K76" s="25">
        <v>563</v>
      </c>
      <c r="L76" s="25">
        <v>595</v>
      </c>
      <c r="M76" s="25">
        <v>0.437</v>
      </c>
      <c r="N76" s="25">
        <v>4.1260000000000003</v>
      </c>
      <c r="O76" s="25">
        <v>4.0010000000000003</v>
      </c>
      <c r="P76" s="26">
        <f t="shared" si="2"/>
        <v>7.7483232951233707E-3</v>
      </c>
      <c r="Q76" s="26">
        <f t="shared" si="3"/>
        <v>1.653766854478337E-2</v>
      </c>
    </row>
    <row r="77" spans="1:17">
      <c r="A77" s="24">
        <v>5</v>
      </c>
      <c r="B77" s="25">
        <v>21.4</v>
      </c>
      <c r="C77" s="25" t="s">
        <v>52</v>
      </c>
      <c r="D77" s="25">
        <v>17550</v>
      </c>
      <c r="E77" s="25">
        <v>16820</v>
      </c>
      <c r="F77" s="25"/>
      <c r="G77" s="25">
        <v>14870</v>
      </c>
      <c r="H77" s="25">
        <v>13620</v>
      </c>
      <c r="I77" s="25"/>
      <c r="J77" s="25">
        <v>613</v>
      </c>
      <c r="K77" s="25">
        <v>671</v>
      </c>
      <c r="L77" s="25">
        <v>689</v>
      </c>
      <c r="M77" s="25">
        <v>0.437</v>
      </c>
      <c r="N77" s="25">
        <v>4.1260000000000003</v>
      </c>
      <c r="O77" s="25">
        <v>4.0010000000000003</v>
      </c>
      <c r="P77" s="26">
        <f t="shared" si="2"/>
        <v>7.7483232951233707E-3</v>
      </c>
      <c r="Q77" s="26">
        <f t="shared" si="3"/>
        <v>1.653766854478337E-2</v>
      </c>
    </row>
    <row r="78" spans="1:17">
      <c r="A78" s="24">
        <v>5</v>
      </c>
      <c r="B78" s="25">
        <v>21.4</v>
      </c>
      <c r="C78" s="25" t="s">
        <v>53</v>
      </c>
      <c r="D78" s="25">
        <v>19940</v>
      </c>
      <c r="E78" s="25">
        <v>19120</v>
      </c>
      <c r="F78" s="25"/>
      <c r="G78" s="25">
        <v>16900</v>
      </c>
      <c r="H78" s="25">
        <v>15480</v>
      </c>
      <c r="I78" s="25"/>
      <c r="J78" s="25">
        <v>662</v>
      </c>
      <c r="K78" s="25">
        <v>724</v>
      </c>
      <c r="L78" s="25">
        <v>783</v>
      </c>
      <c r="M78" s="25">
        <v>0.437</v>
      </c>
      <c r="N78" s="25">
        <v>4.1260000000000003</v>
      </c>
      <c r="O78" s="25">
        <v>4.0010000000000003</v>
      </c>
      <c r="P78" s="26">
        <f t="shared" si="2"/>
        <v>7.7483232951233707E-3</v>
      </c>
      <c r="Q78" s="26">
        <f t="shared" si="3"/>
        <v>1.653766854478337E-2</v>
      </c>
    </row>
    <row r="79" spans="1:17">
      <c r="A79" s="24">
        <v>5</v>
      </c>
      <c r="B79" s="25">
        <v>23.2</v>
      </c>
      <c r="C79" s="25" t="s">
        <v>43</v>
      </c>
      <c r="D79" s="25">
        <v>13830</v>
      </c>
      <c r="E79" s="25">
        <v>13380</v>
      </c>
      <c r="F79" s="25"/>
      <c r="G79" s="25">
        <v>10810</v>
      </c>
      <c r="H79" s="25">
        <v>9910</v>
      </c>
      <c r="I79" s="25"/>
      <c r="J79" s="25">
        <v>513</v>
      </c>
      <c r="K79" s="25">
        <v>510</v>
      </c>
      <c r="L79" s="25">
        <v>543</v>
      </c>
      <c r="M79" s="25">
        <v>0.47799999999999998</v>
      </c>
      <c r="N79" s="25">
        <v>4.0439999999999996</v>
      </c>
      <c r="O79" s="25">
        <v>3.919</v>
      </c>
      <c r="P79" s="26">
        <f t="shared" si="2"/>
        <v>8.39912959005246E-3</v>
      </c>
      <c r="Q79" s="26">
        <f t="shared" si="3"/>
        <v>1.5886862249854281E-2</v>
      </c>
    </row>
    <row r="80" spans="1:17">
      <c r="A80" s="24">
        <v>5</v>
      </c>
      <c r="B80" s="25">
        <v>23.2</v>
      </c>
      <c r="C80" s="25" t="s">
        <v>44</v>
      </c>
      <c r="D80" s="25">
        <v>15820</v>
      </c>
      <c r="E80" s="25">
        <v>13380</v>
      </c>
      <c r="F80" s="25"/>
      <c r="G80" s="25">
        <v>10810</v>
      </c>
      <c r="H80" s="25">
        <v>9910</v>
      </c>
      <c r="I80" s="25"/>
      <c r="J80" s="25">
        <v>540</v>
      </c>
      <c r="K80" s="25">
        <v>516</v>
      </c>
      <c r="L80" s="25">
        <v>543</v>
      </c>
      <c r="M80" s="25">
        <v>0.47799999999999998</v>
      </c>
      <c r="N80" s="25">
        <v>4.0439999999999996</v>
      </c>
      <c r="O80" s="25">
        <v>3.919</v>
      </c>
      <c r="P80" s="26">
        <f t="shared" si="2"/>
        <v>8.39912959005246E-3</v>
      </c>
      <c r="Q80" s="26">
        <f t="shared" si="3"/>
        <v>1.5886862249854281E-2</v>
      </c>
    </row>
    <row r="81" spans="1:17">
      <c r="A81" s="24">
        <v>5</v>
      </c>
      <c r="B81" s="25">
        <v>23.2</v>
      </c>
      <c r="C81" s="25" t="s">
        <v>45</v>
      </c>
      <c r="D81" s="25">
        <v>13830</v>
      </c>
      <c r="E81" s="25">
        <v>13380</v>
      </c>
      <c r="F81" s="25"/>
      <c r="G81" s="25">
        <v>10810</v>
      </c>
      <c r="H81" s="25">
        <v>9910</v>
      </c>
      <c r="I81" s="25"/>
      <c r="J81" s="25">
        <v>540</v>
      </c>
      <c r="K81" s="25">
        <v>537</v>
      </c>
      <c r="L81" s="25">
        <v>543</v>
      </c>
      <c r="M81" s="25">
        <v>0.47799999999999998</v>
      </c>
      <c r="N81" s="25">
        <v>4.0439999999999996</v>
      </c>
      <c r="O81" s="25">
        <v>3.919</v>
      </c>
      <c r="P81" s="26">
        <f t="shared" si="2"/>
        <v>8.39912959005246E-3</v>
      </c>
      <c r="Q81" s="26">
        <f t="shared" si="3"/>
        <v>1.5886862249854281E-2</v>
      </c>
    </row>
    <row r="82" spans="1:17">
      <c r="A82" s="24">
        <v>5</v>
      </c>
      <c r="B82" s="25">
        <v>23.2</v>
      </c>
      <c r="C82" s="25" t="s">
        <v>46</v>
      </c>
      <c r="D82" s="25">
        <v>15820</v>
      </c>
      <c r="E82" s="25">
        <v>13380</v>
      </c>
      <c r="F82" s="25"/>
      <c r="G82" s="25">
        <v>10810</v>
      </c>
      <c r="H82" s="25">
        <v>9910</v>
      </c>
      <c r="I82" s="25"/>
      <c r="J82" s="25">
        <v>540</v>
      </c>
      <c r="K82" s="25">
        <v>537</v>
      </c>
      <c r="L82" s="25">
        <v>543</v>
      </c>
      <c r="M82" s="25">
        <v>0.47799999999999998</v>
      </c>
      <c r="N82" s="25">
        <v>4.0439999999999996</v>
      </c>
      <c r="O82" s="25">
        <v>3.919</v>
      </c>
      <c r="P82" s="26">
        <f t="shared" si="2"/>
        <v>8.39912959005246E-3</v>
      </c>
      <c r="Q82" s="26">
        <f t="shared" si="3"/>
        <v>1.5886862249854281E-2</v>
      </c>
    </row>
    <row r="83" spans="1:17">
      <c r="A83" s="24">
        <v>5</v>
      </c>
      <c r="B83" s="25">
        <v>23.2</v>
      </c>
      <c r="C83" s="25" t="s">
        <v>47</v>
      </c>
      <c r="D83" s="25">
        <v>15560</v>
      </c>
      <c r="E83" s="25">
        <v>15060</v>
      </c>
      <c r="F83" s="25"/>
      <c r="G83" s="25">
        <v>12170</v>
      </c>
      <c r="H83" s="25">
        <v>11150</v>
      </c>
      <c r="I83" s="25"/>
      <c r="J83" s="25">
        <v>540</v>
      </c>
      <c r="K83" s="25">
        <v>537</v>
      </c>
      <c r="L83" s="25">
        <v>611</v>
      </c>
      <c r="M83" s="25">
        <v>0.47799999999999998</v>
      </c>
      <c r="N83" s="25">
        <v>4.0439999999999996</v>
      </c>
      <c r="O83" s="25">
        <v>3.919</v>
      </c>
      <c r="P83" s="26">
        <f t="shared" si="2"/>
        <v>8.39912959005246E-3</v>
      </c>
      <c r="Q83" s="26">
        <f t="shared" si="3"/>
        <v>1.5886862249854281E-2</v>
      </c>
    </row>
    <row r="84" spans="1:17">
      <c r="A84" s="24">
        <v>5</v>
      </c>
      <c r="B84" s="25">
        <v>23.2</v>
      </c>
      <c r="C84" s="25" t="s">
        <v>48</v>
      </c>
      <c r="D84" s="25">
        <v>16430</v>
      </c>
      <c r="E84" s="25">
        <v>15890</v>
      </c>
      <c r="F84" s="25"/>
      <c r="G84" s="25">
        <v>12840</v>
      </c>
      <c r="H84" s="25">
        <v>11770</v>
      </c>
      <c r="I84" s="25"/>
      <c r="J84" s="25">
        <v>594</v>
      </c>
      <c r="K84" s="25">
        <v>590</v>
      </c>
      <c r="L84" s="25">
        <v>645</v>
      </c>
      <c r="M84" s="25">
        <v>0.47799999999999998</v>
      </c>
      <c r="N84" s="25">
        <v>4.0439999999999996</v>
      </c>
      <c r="O84" s="25">
        <v>3.919</v>
      </c>
      <c r="P84" s="26">
        <f t="shared" si="2"/>
        <v>8.39912959005246E-3</v>
      </c>
      <c r="Q84" s="26">
        <f t="shared" si="3"/>
        <v>1.5886862249854281E-2</v>
      </c>
    </row>
    <row r="85" spans="1:17">
      <c r="A85" s="24">
        <v>5</v>
      </c>
      <c r="B85" s="25">
        <v>23.2</v>
      </c>
      <c r="C85" s="25" t="s">
        <v>49</v>
      </c>
      <c r="D85" s="25">
        <v>16430</v>
      </c>
      <c r="E85" s="25">
        <v>15890</v>
      </c>
      <c r="F85" s="25"/>
      <c r="G85" s="25">
        <v>12840</v>
      </c>
      <c r="H85" s="25">
        <v>11770</v>
      </c>
      <c r="I85" s="25"/>
      <c r="J85" s="25">
        <v>567</v>
      </c>
      <c r="K85" s="25">
        <v>563</v>
      </c>
      <c r="L85" s="25">
        <v>645</v>
      </c>
      <c r="M85" s="25">
        <v>0.47799999999999998</v>
      </c>
      <c r="N85" s="25">
        <v>4.0439999999999996</v>
      </c>
      <c r="O85" s="25">
        <v>3.919</v>
      </c>
      <c r="P85" s="26">
        <f t="shared" si="2"/>
        <v>8.39912959005246E-3</v>
      </c>
      <c r="Q85" s="26">
        <f t="shared" si="3"/>
        <v>1.5886862249854281E-2</v>
      </c>
    </row>
    <row r="86" spans="1:17">
      <c r="A86" s="24">
        <v>5</v>
      </c>
      <c r="B86" s="25">
        <v>23.2</v>
      </c>
      <c r="C86" s="25" t="s">
        <v>50</v>
      </c>
      <c r="D86" s="25">
        <v>16430</v>
      </c>
      <c r="E86" s="25">
        <v>15890</v>
      </c>
      <c r="F86" s="25"/>
      <c r="G86" s="25">
        <v>12840</v>
      </c>
      <c r="H86" s="25">
        <v>11770</v>
      </c>
      <c r="I86" s="25"/>
      <c r="J86" s="25">
        <v>567</v>
      </c>
      <c r="K86" s="25">
        <v>563</v>
      </c>
      <c r="L86" s="25">
        <v>645</v>
      </c>
      <c r="M86" s="25">
        <v>0.47799999999999998</v>
      </c>
      <c r="N86" s="25">
        <v>4.0439999999999996</v>
      </c>
      <c r="O86" s="25">
        <v>3.919</v>
      </c>
      <c r="P86" s="26">
        <f t="shared" si="2"/>
        <v>8.39912959005246E-3</v>
      </c>
      <c r="Q86" s="26">
        <f t="shared" si="3"/>
        <v>1.5886862249854281E-2</v>
      </c>
    </row>
    <row r="87" spans="1:17">
      <c r="A87" s="24">
        <v>5</v>
      </c>
      <c r="B87" s="25">
        <v>23.2</v>
      </c>
      <c r="C87" s="25" t="s">
        <v>52</v>
      </c>
      <c r="D87" s="25">
        <v>19020</v>
      </c>
      <c r="E87" s="25">
        <v>18400</v>
      </c>
      <c r="F87" s="25"/>
      <c r="G87" s="25">
        <v>14780</v>
      </c>
      <c r="H87" s="25">
        <v>13626</v>
      </c>
      <c r="I87" s="25"/>
      <c r="J87" s="25">
        <v>675</v>
      </c>
      <c r="K87" s="25">
        <v>671</v>
      </c>
      <c r="L87" s="25">
        <v>747</v>
      </c>
      <c r="M87" s="25">
        <v>0.47799999999999998</v>
      </c>
      <c r="N87" s="25">
        <v>4.0439999999999996</v>
      </c>
      <c r="O87" s="25">
        <v>3.919</v>
      </c>
      <c r="P87" s="26">
        <f t="shared" si="2"/>
        <v>8.39912959005246E-3</v>
      </c>
      <c r="Q87" s="26">
        <f t="shared" si="3"/>
        <v>1.5886862249854281E-2</v>
      </c>
    </row>
    <row r="88" spans="1:17">
      <c r="A88" s="24">
        <v>5</v>
      </c>
      <c r="B88" s="25">
        <v>23.2</v>
      </c>
      <c r="C88" s="25" t="s">
        <v>53</v>
      </c>
      <c r="D88" s="25">
        <v>21620</v>
      </c>
      <c r="E88" s="25">
        <v>20910</v>
      </c>
      <c r="F88" s="25"/>
      <c r="G88" s="25">
        <v>16900</v>
      </c>
      <c r="H88" s="25">
        <v>15480</v>
      </c>
      <c r="I88" s="25"/>
      <c r="J88" s="25">
        <v>729</v>
      </c>
      <c r="K88" s="25">
        <v>724</v>
      </c>
      <c r="L88" s="25">
        <v>849</v>
      </c>
      <c r="M88" s="25">
        <v>0.47799999999999998</v>
      </c>
      <c r="N88" s="25">
        <v>4.0439999999999996</v>
      </c>
      <c r="O88" s="25">
        <v>3.919</v>
      </c>
      <c r="P88" s="26">
        <f t="shared" si="2"/>
        <v>8.39912959005246E-3</v>
      </c>
      <c r="Q88" s="26">
        <f t="shared" si="3"/>
        <v>1.5886862249854281E-2</v>
      </c>
    </row>
    <row r="89" spans="1:17">
      <c r="A89" s="24">
        <v>5</v>
      </c>
      <c r="B89" s="25">
        <v>24.1</v>
      </c>
      <c r="C89" s="25" t="s">
        <v>43</v>
      </c>
      <c r="D89" s="25">
        <v>14400</v>
      </c>
      <c r="E89" s="25">
        <v>14000</v>
      </c>
      <c r="F89" s="25"/>
      <c r="G89" s="25">
        <v>10810</v>
      </c>
      <c r="H89" s="25">
        <v>9910</v>
      </c>
      <c r="I89" s="25"/>
      <c r="J89" s="25">
        <v>538</v>
      </c>
      <c r="K89" s="25">
        <v>510</v>
      </c>
      <c r="L89" s="25">
        <v>566</v>
      </c>
      <c r="M89" s="25">
        <v>0.5</v>
      </c>
      <c r="N89" s="25">
        <v>4</v>
      </c>
      <c r="O89" s="25">
        <v>3.875</v>
      </c>
      <c r="P89" s="26">
        <f t="shared" si="2"/>
        <v>8.7429570623664271E-3</v>
      </c>
      <c r="Q89" s="26">
        <f t="shared" si="3"/>
        <v>1.5543034777540314E-2</v>
      </c>
    </row>
    <row r="90" spans="1:17">
      <c r="A90" s="24">
        <v>5</v>
      </c>
      <c r="B90" s="25">
        <v>24.1</v>
      </c>
      <c r="C90" s="25" t="s">
        <v>45</v>
      </c>
      <c r="D90" s="25">
        <v>14400</v>
      </c>
      <c r="E90" s="25">
        <v>14000</v>
      </c>
      <c r="F90" s="25"/>
      <c r="G90" s="25">
        <v>10810</v>
      </c>
      <c r="H90" s="25">
        <v>9910</v>
      </c>
      <c r="I90" s="25"/>
      <c r="J90" s="25">
        <v>558</v>
      </c>
      <c r="K90" s="25">
        <v>537</v>
      </c>
      <c r="L90" s="25">
        <v>566</v>
      </c>
      <c r="M90" s="25">
        <v>0.5</v>
      </c>
      <c r="N90" s="25">
        <v>4</v>
      </c>
      <c r="O90" s="25">
        <v>3.875</v>
      </c>
      <c r="P90" s="26">
        <f t="shared" si="2"/>
        <v>8.7429570623664271E-3</v>
      </c>
      <c r="Q90" s="26">
        <f t="shared" si="3"/>
        <v>1.5543034777540314E-2</v>
      </c>
    </row>
    <row r="91" spans="1:17">
      <c r="A91" s="24">
        <v>5</v>
      </c>
      <c r="B91" s="25">
        <v>24.1</v>
      </c>
      <c r="C91" s="25" t="s">
        <v>47</v>
      </c>
      <c r="D91" s="25">
        <v>16200</v>
      </c>
      <c r="E91" s="25">
        <v>15750</v>
      </c>
      <c r="F91" s="25"/>
      <c r="G91" s="25">
        <v>12170</v>
      </c>
      <c r="H91" s="25">
        <v>11150</v>
      </c>
      <c r="I91" s="25"/>
      <c r="J91" s="25">
        <v>567</v>
      </c>
      <c r="K91" s="25">
        <v>537</v>
      </c>
      <c r="L91" s="25">
        <v>636</v>
      </c>
      <c r="M91" s="25">
        <v>0.5</v>
      </c>
      <c r="N91" s="25">
        <v>4</v>
      </c>
      <c r="O91" s="25">
        <v>3.875</v>
      </c>
      <c r="P91" s="26">
        <f t="shared" si="2"/>
        <v>8.7429570623664271E-3</v>
      </c>
      <c r="Q91" s="26">
        <f t="shared" si="3"/>
        <v>1.5543034777540314E-2</v>
      </c>
    </row>
    <row r="92" spans="1:17">
      <c r="A92" s="24">
        <v>5</v>
      </c>
      <c r="B92" s="25">
        <v>24.1</v>
      </c>
      <c r="C92" s="25" t="s">
        <v>49</v>
      </c>
      <c r="D92" s="25">
        <v>17100</v>
      </c>
      <c r="E92" s="25">
        <v>16630</v>
      </c>
      <c r="F92" s="25"/>
      <c r="G92" s="25">
        <v>12840</v>
      </c>
      <c r="H92" s="25">
        <v>11770</v>
      </c>
      <c r="I92" s="25"/>
      <c r="J92" s="25">
        <v>595</v>
      </c>
      <c r="K92" s="25">
        <v>563</v>
      </c>
      <c r="L92" s="25">
        <v>672</v>
      </c>
      <c r="M92" s="25">
        <v>0.5</v>
      </c>
      <c r="N92" s="25">
        <v>4</v>
      </c>
      <c r="O92" s="25">
        <v>3.875</v>
      </c>
      <c r="P92" s="26">
        <f t="shared" si="2"/>
        <v>8.7429570623664271E-3</v>
      </c>
      <c r="Q92" s="26">
        <f t="shared" si="3"/>
        <v>1.5543034777540314E-2</v>
      </c>
    </row>
    <row r="93" spans="1:17">
      <c r="A93" s="24">
        <v>5</v>
      </c>
      <c r="B93" s="25">
        <v>24.1</v>
      </c>
      <c r="C93" s="25" t="s">
        <v>50</v>
      </c>
      <c r="D93" s="25">
        <v>17100</v>
      </c>
      <c r="E93" s="25">
        <v>16630</v>
      </c>
      <c r="F93" s="25"/>
      <c r="G93" s="25">
        <v>12840</v>
      </c>
      <c r="H93" s="25">
        <v>11770</v>
      </c>
      <c r="I93" s="25"/>
      <c r="J93" s="25">
        <v>595</v>
      </c>
      <c r="K93" s="25">
        <v>563</v>
      </c>
      <c r="L93" s="25">
        <v>672</v>
      </c>
      <c r="M93" s="25">
        <v>0.5</v>
      </c>
      <c r="N93" s="25">
        <v>4</v>
      </c>
      <c r="O93" s="25">
        <v>3.875</v>
      </c>
      <c r="P93" s="26">
        <f t="shared" si="2"/>
        <v>8.7429570623664271E-3</v>
      </c>
      <c r="Q93" s="26">
        <f t="shared" si="3"/>
        <v>1.5543034777540314E-2</v>
      </c>
    </row>
    <row r="94" spans="1:17">
      <c r="A94" s="24">
        <v>5</v>
      </c>
      <c r="B94" s="25">
        <v>24.1</v>
      </c>
      <c r="C94" s="25" t="s">
        <v>52</v>
      </c>
      <c r="D94" s="25">
        <v>19800</v>
      </c>
      <c r="E94" s="25">
        <v>19250</v>
      </c>
      <c r="F94" s="25"/>
      <c r="G94" s="25">
        <v>14870</v>
      </c>
      <c r="H94" s="25">
        <v>13620</v>
      </c>
      <c r="I94" s="25"/>
      <c r="J94" s="25">
        <v>708</v>
      </c>
      <c r="K94" s="25">
        <v>671</v>
      </c>
      <c r="L94" s="25">
        <v>778</v>
      </c>
      <c r="M94" s="25">
        <v>0.5</v>
      </c>
      <c r="N94" s="25">
        <v>4</v>
      </c>
      <c r="O94" s="25">
        <v>3.875</v>
      </c>
      <c r="P94" s="26">
        <f t="shared" si="2"/>
        <v>8.7429570623664271E-3</v>
      </c>
      <c r="Q94" s="26">
        <f t="shared" si="3"/>
        <v>1.5543034777540314E-2</v>
      </c>
    </row>
    <row r="95" spans="1:17">
      <c r="A95" s="24">
        <v>5</v>
      </c>
      <c r="B95" s="25">
        <v>24.1</v>
      </c>
      <c r="C95" s="25" t="s">
        <v>53</v>
      </c>
      <c r="D95" s="25">
        <v>22500</v>
      </c>
      <c r="E95" s="25">
        <v>21880</v>
      </c>
      <c r="F95" s="25"/>
      <c r="G95" s="25">
        <v>16900</v>
      </c>
      <c r="H95" s="25">
        <v>15480</v>
      </c>
      <c r="I95" s="25"/>
      <c r="J95" s="25">
        <v>765</v>
      </c>
      <c r="K95" s="25">
        <v>724</v>
      </c>
      <c r="L95" s="25">
        <v>884</v>
      </c>
      <c r="M95" s="25">
        <v>0.5</v>
      </c>
      <c r="N95" s="25">
        <v>4</v>
      </c>
      <c r="O95" s="25">
        <v>3.875</v>
      </c>
      <c r="P95" s="26">
        <f t="shared" si="2"/>
        <v>8.7429570623664271E-3</v>
      </c>
      <c r="Q95" s="26">
        <f t="shared" si="3"/>
        <v>1.5543034777540314E-2</v>
      </c>
    </row>
    <row r="96" spans="1:17">
      <c r="A96" s="24">
        <v>5</v>
      </c>
      <c r="B96" s="25">
        <v>24.1</v>
      </c>
      <c r="C96" s="25" t="s">
        <v>55</v>
      </c>
      <c r="D96" s="25">
        <v>27000</v>
      </c>
      <c r="E96" s="25">
        <v>26250</v>
      </c>
      <c r="F96" s="25"/>
      <c r="G96" s="25">
        <v>20280</v>
      </c>
      <c r="H96" s="25">
        <v>18580</v>
      </c>
      <c r="I96" s="25"/>
      <c r="J96" s="25">
        <v>907</v>
      </c>
      <c r="K96" s="25">
        <v>858</v>
      </c>
      <c r="L96" s="25">
        <v>1060</v>
      </c>
      <c r="M96" s="25">
        <v>0.5</v>
      </c>
      <c r="N96" s="25">
        <v>4</v>
      </c>
      <c r="O96" s="25">
        <v>3.875</v>
      </c>
      <c r="P96" s="26">
        <f t="shared" si="2"/>
        <v>8.7429570623664271E-3</v>
      </c>
      <c r="Q96" s="26">
        <f t="shared" si="3"/>
        <v>1.5543034777540314E-2</v>
      </c>
    </row>
    <row r="97" spans="1:17">
      <c r="A97" s="27">
        <v>5.5</v>
      </c>
      <c r="B97" s="28">
        <v>15.5</v>
      </c>
      <c r="C97" s="28" t="s">
        <v>40</v>
      </c>
      <c r="D97" s="28">
        <v>4040</v>
      </c>
      <c r="E97" s="28">
        <v>4810</v>
      </c>
      <c r="F97" s="28">
        <v>4810</v>
      </c>
      <c r="G97" s="28">
        <v>4810</v>
      </c>
      <c r="H97" s="28">
        <v>4810</v>
      </c>
      <c r="I97" s="28">
        <v>202</v>
      </c>
      <c r="J97" s="28">
        <v>217</v>
      </c>
      <c r="K97" s="28">
        <v>300</v>
      </c>
      <c r="L97" s="28">
        <v>248</v>
      </c>
      <c r="M97" s="28">
        <v>0.27500000000000002</v>
      </c>
      <c r="N97" s="28">
        <v>4.95</v>
      </c>
      <c r="O97" s="28">
        <v>4.8250000000000002</v>
      </c>
      <c r="P97" s="29">
        <f t="shared" si="2"/>
        <v>5.5833495239945583E-3</v>
      </c>
      <c r="Q97" s="29">
        <f t="shared" si="3"/>
        <v>2.3802700602292597E-2</v>
      </c>
    </row>
    <row r="98" spans="1:17">
      <c r="A98" s="27">
        <v>5.5</v>
      </c>
      <c r="B98" s="28">
        <v>15.5</v>
      </c>
      <c r="C98" s="28" t="s">
        <v>41</v>
      </c>
      <c r="D98" s="28">
        <v>4040</v>
      </c>
      <c r="E98" s="28">
        <v>4810</v>
      </c>
      <c r="F98" s="28">
        <v>4800</v>
      </c>
      <c r="G98" s="28">
        <v>4810</v>
      </c>
      <c r="H98" s="28">
        <v>4810</v>
      </c>
      <c r="I98" s="28">
        <v>222</v>
      </c>
      <c r="J98" s="28">
        <v>239</v>
      </c>
      <c r="K98" s="28">
        <v>366</v>
      </c>
      <c r="L98" s="28">
        <v>248</v>
      </c>
      <c r="M98" s="28">
        <v>0.27500000000000002</v>
      </c>
      <c r="N98" s="28">
        <v>4.95</v>
      </c>
      <c r="O98" s="28">
        <v>4.8250000000000002</v>
      </c>
      <c r="P98" s="29">
        <f t="shared" si="2"/>
        <v>5.5833495239945583E-3</v>
      </c>
      <c r="Q98" s="29">
        <f t="shared" si="3"/>
        <v>2.3802700602292597E-2</v>
      </c>
    </row>
    <row r="99" spans="1:17">
      <c r="A99" s="27">
        <v>5.5</v>
      </c>
      <c r="B99" s="28">
        <v>15.5</v>
      </c>
      <c r="C99" s="28" t="s">
        <v>42</v>
      </c>
      <c r="D99" s="28">
        <v>4470</v>
      </c>
      <c r="E99" s="28">
        <v>5690</v>
      </c>
      <c r="F99" s="28">
        <v>5690</v>
      </c>
      <c r="G99" s="28">
        <v>5690</v>
      </c>
      <c r="H99" s="28">
        <v>5690</v>
      </c>
      <c r="I99" s="28">
        <v>235</v>
      </c>
      <c r="J99" s="28">
        <v>253</v>
      </c>
      <c r="K99" s="28">
        <v>342</v>
      </c>
      <c r="L99" s="28">
        <v>293</v>
      </c>
      <c r="M99" s="28">
        <v>0.27500000000000002</v>
      </c>
      <c r="N99" s="28">
        <v>4.95</v>
      </c>
      <c r="O99" s="28">
        <v>4.8250000000000002</v>
      </c>
      <c r="P99" s="29">
        <f t="shared" si="2"/>
        <v>5.5833495239945583E-3</v>
      </c>
      <c r="Q99" s="29">
        <f t="shared" si="3"/>
        <v>2.3802700602292597E-2</v>
      </c>
    </row>
    <row r="100" spans="1:17">
      <c r="A100" s="27">
        <v>5.5</v>
      </c>
      <c r="B100" s="28">
        <v>17</v>
      </c>
      <c r="C100" s="28" t="s">
        <v>40</v>
      </c>
      <c r="D100" s="28">
        <v>4910</v>
      </c>
      <c r="E100" s="28">
        <v>5320</v>
      </c>
      <c r="F100" s="28">
        <v>5320</v>
      </c>
      <c r="G100" s="28">
        <v>5320</v>
      </c>
      <c r="H100" s="28">
        <v>5320</v>
      </c>
      <c r="I100" s="28">
        <v>229</v>
      </c>
      <c r="J100" s="28">
        <v>247</v>
      </c>
      <c r="K100" s="28">
        <v>329</v>
      </c>
      <c r="L100" s="28">
        <v>273</v>
      </c>
      <c r="M100" s="28">
        <v>0.30399999999999999</v>
      </c>
      <c r="N100" s="28">
        <v>4.8920000000000003</v>
      </c>
      <c r="O100" s="28">
        <v>4.7670000000000003</v>
      </c>
      <c r="P100" s="29">
        <f t="shared" si="2"/>
        <v>6.1378822615115545E-3</v>
      </c>
      <c r="Q100" s="29">
        <f t="shared" si="3"/>
        <v>2.3248167864775598E-2</v>
      </c>
    </row>
    <row r="101" spans="1:17">
      <c r="A101" s="27">
        <v>5.5</v>
      </c>
      <c r="B101" s="28">
        <v>17</v>
      </c>
      <c r="C101" s="28" t="s">
        <v>41</v>
      </c>
      <c r="D101" s="28">
        <v>4910</v>
      </c>
      <c r="E101" s="28">
        <v>5320</v>
      </c>
      <c r="F101" s="28">
        <v>5320</v>
      </c>
      <c r="G101" s="28">
        <v>5320</v>
      </c>
      <c r="H101" s="28">
        <v>5320</v>
      </c>
      <c r="I101" s="28">
        <v>252</v>
      </c>
      <c r="J101" s="28">
        <v>272</v>
      </c>
      <c r="K101" s="28">
        <v>402</v>
      </c>
      <c r="L101" s="28">
        <v>273</v>
      </c>
      <c r="M101" s="28">
        <v>0.30399999999999999</v>
      </c>
      <c r="N101" s="28">
        <v>4.8920000000000003</v>
      </c>
      <c r="O101" s="28">
        <v>4.7670000000000003</v>
      </c>
      <c r="P101" s="29">
        <f t="shared" si="2"/>
        <v>6.1378822615115545E-3</v>
      </c>
      <c r="Q101" s="29">
        <f t="shared" si="3"/>
        <v>2.3248167864775598E-2</v>
      </c>
    </row>
    <row r="102" spans="1:17">
      <c r="A102" s="27">
        <v>5.5</v>
      </c>
      <c r="B102" s="28">
        <v>17</v>
      </c>
      <c r="C102" s="28" t="s">
        <v>42</v>
      </c>
      <c r="D102" s="28">
        <v>5510</v>
      </c>
      <c r="E102" s="28">
        <v>6290</v>
      </c>
      <c r="F102" s="28">
        <v>6290</v>
      </c>
      <c r="G102" s="28">
        <v>6290</v>
      </c>
      <c r="H102" s="28">
        <v>6290</v>
      </c>
      <c r="I102" s="28">
        <v>267</v>
      </c>
      <c r="J102" s="28">
        <v>287</v>
      </c>
      <c r="K102" s="28">
        <v>376</v>
      </c>
      <c r="L102" s="28">
        <v>323</v>
      </c>
      <c r="M102" s="28">
        <v>0.30399999999999999</v>
      </c>
      <c r="N102" s="28">
        <v>4.8920000000000003</v>
      </c>
      <c r="O102" s="28">
        <v>4.7670000000000003</v>
      </c>
      <c r="P102" s="29">
        <f t="shared" si="2"/>
        <v>6.1378822615115545E-3</v>
      </c>
      <c r="Q102" s="29">
        <f t="shared" si="3"/>
        <v>2.3248167864775598E-2</v>
      </c>
    </row>
    <row r="103" spans="1:17">
      <c r="A103" s="27">
        <v>5.5</v>
      </c>
      <c r="B103" s="28">
        <v>17</v>
      </c>
      <c r="C103" s="28" t="s">
        <v>43</v>
      </c>
      <c r="D103" s="28">
        <v>6390</v>
      </c>
      <c r="E103" s="28">
        <v>7740</v>
      </c>
      <c r="F103" s="28"/>
      <c r="G103" s="28">
        <v>7740</v>
      </c>
      <c r="H103" s="28">
        <v>7740</v>
      </c>
      <c r="I103" s="28"/>
      <c r="J103" s="28">
        <v>338</v>
      </c>
      <c r="K103" s="28">
        <v>428</v>
      </c>
      <c r="L103" s="28">
        <v>397</v>
      </c>
      <c r="M103" s="28">
        <v>0.30399999999999999</v>
      </c>
      <c r="N103" s="28">
        <v>4.8920000000000003</v>
      </c>
      <c r="O103" s="28">
        <v>4.7670000000000003</v>
      </c>
      <c r="P103" s="29">
        <f t="shared" si="2"/>
        <v>6.1378822615115545E-3</v>
      </c>
      <c r="Q103" s="29">
        <f t="shared" si="3"/>
        <v>2.3248167864775598E-2</v>
      </c>
    </row>
    <row r="104" spans="1:17">
      <c r="A104" s="27">
        <v>5.5</v>
      </c>
      <c r="B104" s="28">
        <v>17</v>
      </c>
      <c r="C104" s="28" t="s">
        <v>44</v>
      </c>
      <c r="D104" s="28">
        <v>8580</v>
      </c>
      <c r="E104" s="28">
        <v>7740</v>
      </c>
      <c r="F104" s="28"/>
      <c r="G104" s="28">
        <v>7740</v>
      </c>
      <c r="H104" s="28">
        <v>7740</v>
      </c>
      <c r="I104" s="28"/>
      <c r="J104" s="28">
        <v>356</v>
      </c>
      <c r="K104" s="28">
        <v>462</v>
      </c>
      <c r="L104" s="28">
        <v>397</v>
      </c>
      <c r="M104" s="28">
        <v>0.30399999999999999</v>
      </c>
      <c r="N104" s="28">
        <v>4.8920000000000003</v>
      </c>
      <c r="O104" s="28">
        <v>4.7670000000000003</v>
      </c>
      <c r="P104" s="29">
        <f t="shared" si="2"/>
        <v>6.1378822615115545E-3</v>
      </c>
      <c r="Q104" s="29">
        <f t="shared" si="3"/>
        <v>2.3248167864775598E-2</v>
      </c>
    </row>
    <row r="105" spans="1:17">
      <c r="A105" s="27">
        <v>5.5</v>
      </c>
      <c r="B105" s="28">
        <v>17</v>
      </c>
      <c r="C105" s="28" t="s">
        <v>45</v>
      </c>
      <c r="D105" s="28">
        <v>6390</v>
      </c>
      <c r="E105" s="28">
        <v>7740</v>
      </c>
      <c r="F105" s="28"/>
      <c r="G105" s="28">
        <v>7740</v>
      </c>
      <c r="H105" s="28">
        <v>7740</v>
      </c>
      <c r="I105" s="28"/>
      <c r="J105" s="28">
        <v>348</v>
      </c>
      <c r="K105" s="28">
        <v>446</v>
      </c>
      <c r="L105" s="28">
        <v>397</v>
      </c>
      <c r="M105" s="28">
        <v>0.30399999999999999</v>
      </c>
      <c r="N105" s="28">
        <v>4.8920000000000003</v>
      </c>
      <c r="O105" s="28">
        <v>4.7670000000000003</v>
      </c>
      <c r="P105" s="29">
        <f t="shared" si="2"/>
        <v>6.1378822615115545E-3</v>
      </c>
      <c r="Q105" s="29">
        <f t="shared" si="3"/>
        <v>2.3248167864775598E-2</v>
      </c>
    </row>
    <row r="106" spans="1:17">
      <c r="A106" s="27">
        <v>5.5</v>
      </c>
      <c r="B106" s="28">
        <v>17</v>
      </c>
      <c r="C106" s="28" t="s">
        <v>46</v>
      </c>
      <c r="D106" s="28">
        <v>8580</v>
      </c>
      <c r="E106" s="28">
        <v>7740</v>
      </c>
      <c r="F106" s="28"/>
      <c r="G106" s="28">
        <v>7740</v>
      </c>
      <c r="H106" s="28">
        <v>7740</v>
      </c>
      <c r="I106" s="28"/>
      <c r="J106" s="28">
        <v>356</v>
      </c>
      <c r="K106" s="28">
        <v>462</v>
      </c>
      <c r="L106" s="28">
        <v>397</v>
      </c>
      <c r="M106" s="28">
        <v>0.30399999999999999</v>
      </c>
      <c r="N106" s="28">
        <v>4.8920000000000003</v>
      </c>
      <c r="O106" s="28">
        <v>4.7670000000000003</v>
      </c>
      <c r="P106" s="29">
        <f t="shared" si="2"/>
        <v>6.1378822615115545E-3</v>
      </c>
      <c r="Q106" s="29">
        <f t="shared" si="3"/>
        <v>2.3248167864775598E-2</v>
      </c>
    </row>
    <row r="107" spans="1:17">
      <c r="A107" s="27">
        <v>5.5</v>
      </c>
      <c r="B107" s="28">
        <v>17</v>
      </c>
      <c r="C107" s="28" t="s">
        <v>47</v>
      </c>
      <c r="D107" s="28">
        <v>6740</v>
      </c>
      <c r="E107" s="28">
        <v>8710</v>
      </c>
      <c r="F107" s="28"/>
      <c r="G107" s="28">
        <v>8710</v>
      </c>
      <c r="H107" s="28">
        <v>8710</v>
      </c>
      <c r="I107" s="28"/>
      <c r="J107" s="28">
        <v>356</v>
      </c>
      <c r="K107" s="28">
        <v>456</v>
      </c>
      <c r="L107" s="28">
        <v>447</v>
      </c>
      <c r="M107" s="28">
        <v>0.30399999999999999</v>
      </c>
      <c r="N107" s="28">
        <v>4.8920000000000003</v>
      </c>
      <c r="O107" s="28">
        <v>4.7670000000000003</v>
      </c>
      <c r="P107" s="29">
        <f t="shared" si="2"/>
        <v>6.1378822615115545E-3</v>
      </c>
      <c r="Q107" s="29">
        <f t="shared" si="3"/>
        <v>2.3248167864775598E-2</v>
      </c>
    </row>
    <row r="108" spans="1:17">
      <c r="A108" s="27">
        <v>5.5</v>
      </c>
      <c r="B108" s="28">
        <v>17</v>
      </c>
      <c r="C108" s="28" t="s">
        <v>48</v>
      </c>
      <c r="D108" s="28">
        <v>8580</v>
      </c>
      <c r="E108" s="28">
        <v>9190</v>
      </c>
      <c r="F108" s="28"/>
      <c r="G108" s="28">
        <v>9190</v>
      </c>
      <c r="H108" s="28">
        <v>9190</v>
      </c>
      <c r="I108" s="28"/>
      <c r="J108" s="28">
        <v>392</v>
      </c>
      <c r="K108" s="28">
        <v>498</v>
      </c>
      <c r="L108" s="28">
        <v>471</v>
      </c>
      <c r="M108" s="28">
        <v>0.30399999999999999</v>
      </c>
      <c r="N108" s="28">
        <v>4.8920000000000003</v>
      </c>
      <c r="O108" s="28">
        <v>4.7670000000000003</v>
      </c>
      <c r="P108" s="29">
        <f t="shared" si="2"/>
        <v>6.1378822615115545E-3</v>
      </c>
      <c r="Q108" s="29">
        <f t="shared" si="3"/>
        <v>2.3248167864775598E-2</v>
      </c>
    </row>
    <row r="109" spans="1:17">
      <c r="A109" s="27">
        <v>5.5</v>
      </c>
      <c r="B109" s="28">
        <v>17</v>
      </c>
      <c r="C109" s="28" t="s">
        <v>49</v>
      </c>
      <c r="D109" s="28">
        <v>6940</v>
      </c>
      <c r="E109" s="28">
        <v>9190</v>
      </c>
      <c r="F109" s="28"/>
      <c r="G109" s="28">
        <v>9190</v>
      </c>
      <c r="H109" s="28">
        <v>9190</v>
      </c>
      <c r="I109" s="28"/>
      <c r="J109" s="28">
        <v>374</v>
      </c>
      <c r="K109" s="28">
        <v>480</v>
      </c>
      <c r="L109" s="28">
        <v>471</v>
      </c>
      <c r="M109" s="28">
        <v>0.30399999999999999</v>
      </c>
      <c r="N109" s="28">
        <v>4.8920000000000003</v>
      </c>
      <c r="O109" s="28">
        <v>4.7670000000000003</v>
      </c>
      <c r="P109" s="29">
        <f t="shared" si="2"/>
        <v>6.1378822615115545E-3</v>
      </c>
      <c r="Q109" s="29">
        <f t="shared" si="3"/>
        <v>2.3248167864775598E-2</v>
      </c>
    </row>
    <row r="110" spans="1:17">
      <c r="A110" s="27">
        <v>5.5</v>
      </c>
      <c r="B110" s="28">
        <v>17</v>
      </c>
      <c r="C110" s="28" t="s">
        <v>50</v>
      </c>
      <c r="D110" s="28">
        <v>6940</v>
      </c>
      <c r="E110" s="28">
        <v>9190</v>
      </c>
      <c r="F110" s="28"/>
      <c r="G110" s="28">
        <v>9190</v>
      </c>
      <c r="H110" s="28">
        <v>9190</v>
      </c>
      <c r="I110" s="28"/>
      <c r="J110" s="28">
        <v>374</v>
      </c>
      <c r="K110" s="28">
        <v>480</v>
      </c>
      <c r="L110" s="28">
        <v>471</v>
      </c>
      <c r="M110" s="28">
        <v>0.30399999999999999</v>
      </c>
      <c r="N110" s="28">
        <v>4.8920000000000003</v>
      </c>
      <c r="O110" s="28">
        <v>4.7670000000000003</v>
      </c>
      <c r="P110" s="29">
        <f t="shared" si="2"/>
        <v>6.1378822615115545E-3</v>
      </c>
      <c r="Q110" s="29">
        <f t="shared" si="3"/>
        <v>2.3248167864775598E-2</v>
      </c>
    </row>
    <row r="111" spans="1:17">
      <c r="A111" s="27">
        <v>5.5</v>
      </c>
      <c r="B111" s="28">
        <v>17</v>
      </c>
      <c r="C111" s="28" t="s">
        <v>51</v>
      </c>
      <c r="D111" s="28">
        <v>8580</v>
      </c>
      <c r="E111" s="28">
        <v>10640</v>
      </c>
      <c r="F111" s="28"/>
      <c r="G111" s="28">
        <v>10640</v>
      </c>
      <c r="H111" s="28">
        <v>10640</v>
      </c>
      <c r="I111" s="28"/>
      <c r="J111" s="28">
        <v>445</v>
      </c>
      <c r="K111" s="28">
        <v>568</v>
      </c>
      <c r="L111" s="28">
        <v>546</v>
      </c>
      <c r="M111" s="28">
        <v>0.30399999999999999</v>
      </c>
      <c r="N111" s="28">
        <v>4.8920000000000003</v>
      </c>
      <c r="O111" s="28">
        <v>4.7670000000000003</v>
      </c>
      <c r="P111" s="29">
        <f t="shared" si="2"/>
        <v>6.1378822615115545E-3</v>
      </c>
      <c r="Q111" s="29">
        <f t="shared" si="3"/>
        <v>2.3248167864775598E-2</v>
      </c>
    </row>
    <row r="112" spans="1:17">
      <c r="A112" s="27">
        <v>5.5</v>
      </c>
      <c r="B112" s="28">
        <v>17</v>
      </c>
      <c r="C112" s="28" t="s">
        <v>52</v>
      </c>
      <c r="D112" s="28">
        <v>7480</v>
      </c>
      <c r="E112" s="28">
        <v>10640</v>
      </c>
      <c r="F112" s="28"/>
      <c r="G112" s="28">
        <v>10640</v>
      </c>
      <c r="H112" s="28">
        <v>10640</v>
      </c>
      <c r="I112" s="28"/>
      <c r="J112" s="28">
        <v>445</v>
      </c>
      <c r="K112" s="28">
        <v>568</v>
      </c>
      <c r="L112" s="28">
        <v>546</v>
      </c>
      <c r="M112" s="28">
        <v>0.30399999999999999</v>
      </c>
      <c r="N112" s="28">
        <v>4.8920000000000003</v>
      </c>
      <c r="O112" s="28">
        <v>4.7670000000000003</v>
      </c>
      <c r="P112" s="29">
        <f t="shared" si="2"/>
        <v>6.1378822615115545E-3</v>
      </c>
      <c r="Q112" s="29">
        <f t="shared" si="3"/>
        <v>2.3248167864775598E-2</v>
      </c>
    </row>
    <row r="113" spans="1:17">
      <c r="A113" s="27">
        <v>5.5</v>
      </c>
      <c r="B113" s="28">
        <v>17</v>
      </c>
      <c r="C113" s="28" t="s">
        <v>56</v>
      </c>
      <c r="D113" s="28">
        <v>8580</v>
      </c>
      <c r="E113" s="28">
        <v>12090</v>
      </c>
      <c r="F113" s="28"/>
      <c r="G113" s="28">
        <v>12090</v>
      </c>
      <c r="H113" s="28">
        <v>12090</v>
      </c>
      <c r="I113" s="28"/>
      <c r="J113" s="28">
        <v>481</v>
      </c>
      <c r="K113" s="28">
        <v>620</v>
      </c>
      <c r="L113" s="28">
        <v>620</v>
      </c>
      <c r="M113" s="28">
        <v>0.30399999999999999</v>
      </c>
      <c r="N113" s="28">
        <v>4.8920000000000003</v>
      </c>
      <c r="O113" s="28">
        <v>4.7670000000000003</v>
      </c>
      <c r="P113" s="29">
        <f t="shared" si="2"/>
        <v>6.1378822615115545E-3</v>
      </c>
      <c r="Q113" s="29">
        <f t="shared" si="3"/>
        <v>2.3248167864775598E-2</v>
      </c>
    </row>
    <row r="114" spans="1:17">
      <c r="A114" s="27">
        <v>5.5</v>
      </c>
      <c r="B114" s="28">
        <v>17</v>
      </c>
      <c r="C114" s="28" t="s">
        <v>53</v>
      </c>
      <c r="D114" s="28">
        <v>7890</v>
      </c>
      <c r="E114" s="28">
        <v>12090</v>
      </c>
      <c r="F114" s="28"/>
      <c r="G114" s="28">
        <v>12090</v>
      </c>
      <c r="H114" s="28">
        <v>12090</v>
      </c>
      <c r="I114" s="28"/>
      <c r="J114" s="28">
        <v>481</v>
      </c>
      <c r="K114" s="28">
        <v>620</v>
      </c>
      <c r="L114" s="28">
        <v>620</v>
      </c>
      <c r="M114" s="28">
        <v>0.30399999999999999</v>
      </c>
      <c r="N114" s="28">
        <v>4.8920000000000003</v>
      </c>
      <c r="O114" s="28">
        <v>4.7670000000000003</v>
      </c>
      <c r="P114" s="29">
        <f t="shared" si="2"/>
        <v>6.1378822615115545E-3</v>
      </c>
      <c r="Q114" s="29">
        <f t="shared" si="3"/>
        <v>2.3248167864775598E-2</v>
      </c>
    </row>
    <row r="115" spans="1:17">
      <c r="A115" s="27">
        <v>5.5</v>
      </c>
      <c r="B115" s="28">
        <v>17</v>
      </c>
      <c r="C115" s="28" t="s">
        <v>54</v>
      </c>
      <c r="D115" s="28">
        <v>8580</v>
      </c>
      <c r="E115" s="28">
        <v>13540</v>
      </c>
      <c r="F115" s="28"/>
      <c r="G115" s="28">
        <v>13540</v>
      </c>
      <c r="H115" s="28">
        <v>13540</v>
      </c>
      <c r="I115" s="28"/>
      <c r="J115" s="28">
        <v>534</v>
      </c>
      <c r="K115" s="28">
        <v>690</v>
      </c>
      <c r="L115" s="28">
        <v>695</v>
      </c>
      <c r="M115" s="28">
        <v>0.30399999999999999</v>
      </c>
      <c r="N115" s="28">
        <v>4.8920000000000003</v>
      </c>
      <c r="O115" s="28">
        <v>4.7670000000000003</v>
      </c>
      <c r="P115" s="29">
        <f t="shared" si="2"/>
        <v>6.1378822615115545E-3</v>
      </c>
      <c r="Q115" s="29">
        <f t="shared" si="3"/>
        <v>2.3248167864775598E-2</v>
      </c>
    </row>
    <row r="116" spans="1:17">
      <c r="A116" s="27">
        <v>5.5</v>
      </c>
      <c r="B116" s="28">
        <v>20</v>
      </c>
      <c r="C116" s="28" t="s">
        <v>42</v>
      </c>
      <c r="D116" s="28">
        <v>7540</v>
      </c>
      <c r="E116" s="28">
        <v>7470</v>
      </c>
      <c r="F116" s="28"/>
      <c r="G116" s="28">
        <v>7470</v>
      </c>
      <c r="H116" s="28">
        <v>7470</v>
      </c>
      <c r="I116" s="28"/>
      <c r="J116" s="28">
        <v>353</v>
      </c>
      <c r="K116" s="28">
        <v>442</v>
      </c>
      <c r="L116" s="28">
        <v>379</v>
      </c>
      <c r="M116" s="28">
        <v>0.36099999999999999</v>
      </c>
      <c r="N116" s="28">
        <v>4.7779999999999996</v>
      </c>
      <c r="O116" s="28">
        <v>4.6529999999999996</v>
      </c>
      <c r="P116" s="29">
        <f t="shared" si="2"/>
        <v>7.2087779288906176E-3</v>
      </c>
      <c r="Q116" s="29">
        <f t="shared" si="3"/>
        <v>2.2177272197396538E-2</v>
      </c>
    </row>
    <row r="117" spans="1:17">
      <c r="A117" s="27">
        <v>5.5</v>
      </c>
      <c r="B117" s="28">
        <v>20</v>
      </c>
      <c r="C117" s="28" t="s">
        <v>43</v>
      </c>
      <c r="D117" s="28">
        <v>8830</v>
      </c>
      <c r="E117" s="28">
        <v>9190</v>
      </c>
      <c r="F117" s="28"/>
      <c r="G117" s="28">
        <v>9190</v>
      </c>
      <c r="H117" s="28">
        <v>8990</v>
      </c>
      <c r="I117" s="28"/>
      <c r="J117" s="28">
        <v>416</v>
      </c>
      <c r="K117" s="28">
        <v>503</v>
      </c>
      <c r="L117" s="28">
        <v>466</v>
      </c>
      <c r="M117" s="28">
        <v>0.36099999999999999</v>
      </c>
      <c r="N117" s="28">
        <v>4.7779999999999996</v>
      </c>
      <c r="O117" s="28">
        <v>4.6529999999999996</v>
      </c>
      <c r="P117" s="29">
        <f t="shared" si="2"/>
        <v>7.2087779288906176E-3</v>
      </c>
      <c r="Q117" s="29">
        <f t="shared" si="3"/>
        <v>2.2177272197396538E-2</v>
      </c>
    </row>
    <row r="118" spans="1:17">
      <c r="A118" s="27">
        <v>5.5</v>
      </c>
      <c r="B118" s="28">
        <v>20</v>
      </c>
      <c r="C118" s="28" t="s">
        <v>44</v>
      </c>
      <c r="D118" s="28">
        <v>10630</v>
      </c>
      <c r="E118" s="28">
        <v>9190</v>
      </c>
      <c r="F118" s="28"/>
      <c r="G118" s="28">
        <v>9190</v>
      </c>
      <c r="H118" s="28">
        <v>8990</v>
      </c>
      <c r="I118" s="28"/>
      <c r="J118" s="28">
        <v>438</v>
      </c>
      <c r="K118" s="28">
        <v>542</v>
      </c>
      <c r="L118" s="28">
        <v>466</v>
      </c>
      <c r="M118" s="28">
        <v>0.36099999999999999</v>
      </c>
      <c r="N118" s="28">
        <v>4.7779999999999996</v>
      </c>
      <c r="O118" s="28">
        <v>4.6529999999999996</v>
      </c>
      <c r="P118" s="29">
        <f t="shared" si="2"/>
        <v>7.2087779288906176E-3</v>
      </c>
      <c r="Q118" s="29">
        <f t="shared" si="3"/>
        <v>2.2177272197396538E-2</v>
      </c>
    </row>
    <row r="119" spans="1:17">
      <c r="A119" s="27">
        <v>5.5</v>
      </c>
      <c r="B119" s="28">
        <v>20</v>
      </c>
      <c r="C119" s="28" t="s">
        <v>45</v>
      </c>
      <c r="D119" s="28">
        <v>8830</v>
      </c>
      <c r="E119" s="28">
        <v>9190</v>
      </c>
      <c r="F119" s="28"/>
      <c r="G119" s="28">
        <v>9190</v>
      </c>
      <c r="H119" s="28">
        <v>8990</v>
      </c>
      <c r="I119" s="28"/>
      <c r="J119" s="28">
        <v>428</v>
      </c>
      <c r="K119" s="28">
        <v>524</v>
      </c>
      <c r="L119" s="28">
        <v>466</v>
      </c>
      <c r="M119" s="28">
        <v>0.36099999999999999</v>
      </c>
      <c r="N119" s="28">
        <v>4.7779999999999996</v>
      </c>
      <c r="O119" s="28">
        <v>4.6529999999999996</v>
      </c>
      <c r="P119" s="29">
        <f t="shared" si="2"/>
        <v>7.2087779288906176E-3</v>
      </c>
      <c r="Q119" s="29">
        <f t="shared" si="3"/>
        <v>2.2177272197396538E-2</v>
      </c>
    </row>
    <row r="120" spans="1:17">
      <c r="A120" s="27">
        <v>5.5</v>
      </c>
      <c r="B120" s="28">
        <v>20</v>
      </c>
      <c r="C120" s="28" t="s">
        <v>46</v>
      </c>
      <c r="D120" s="28">
        <v>10630</v>
      </c>
      <c r="E120" s="28">
        <v>9190</v>
      </c>
      <c r="F120" s="28"/>
      <c r="G120" s="28">
        <v>9190</v>
      </c>
      <c r="H120" s="28">
        <v>8990</v>
      </c>
      <c r="I120" s="28"/>
      <c r="J120" s="28">
        <v>438</v>
      </c>
      <c r="K120" s="28">
        <v>542</v>
      </c>
      <c r="L120" s="28">
        <v>466</v>
      </c>
      <c r="M120" s="28">
        <v>0.36099999999999999</v>
      </c>
      <c r="N120" s="28">
        <v>4.7779999999999996</v>
      </c>
      <c r="O120" s="28">
        <v>4.6529999999999996</v>
      </c>
      <c r="P120" s="29">
        <f t="shared" si="2"/>
        <v>7.2087779288906176E-3</v>
      </c>
      <c r="Q120" s="29">
        <f t="shared" si="3"/>
        <v>2.2177272197396538E-2</v>
      </c>
    </row>
    <row r="121" spans="1:17">
      <c r="A121" s="27">
        <v>5.5</v>
      </c>
      <c r="B121" s="28">
        <v>20</v>
      </c>
      <c r="C121" s="28" t="s">
        <v>47</v>
      </c>
      <c r="D121" s="28">
        <v>9630</v>
      </c>
      <c r="E121" s="28">
        <v>10340</v>
      </c>
      <c r="F121" s="28"/>
      <c r="G121" s="28">
        <v>10340</v>
      </c>
      <c r="H121" s="28">
        <v>10120</v>
      </c>
      <c r="I121" s="28"/>
      <c r="J121" s="28">
        <v>438</v>
      </c>
      <c r="K121" s="28">
        <v>436</v>
      </c>
      <c r="L121" s="28">
        <v>525</v>
      </c>
      <c r="M121" s="28">
        <v>0.36099999999999999</v>
      </c>
      <c r="N121" s="28">
        <v>4.7779999999999996</v>
      </c>
      <c r="O121" s="28">
        <v>4.6529999999999996</v>
      </c>
      <c r="P121" s="29">
        <f t="shared" si="2"/>
        <v>7.2087779288906176E-3</v>
      </c>
      <c r="Q121" s="29">
        <f t="shared" si="3"/>
        <v>2.2177272197396538E-2</v>
      </c>
    </row>
    <row r="122" spans="1:17">
      <c r="A122" s="27">
        <v>5.5</v>
      </c>
      <c r="B122" s="28">
        <v>20</v>
      </c>
      <c r="C122" s="28" t="s">
        <v>48</v>
      </c>
      <c r="D122" s="28">
        <v>10630</v>
      </c>
      <c r="E122" s="28">
        <v>10910</v>
      </c>
      <c r="F122" s="28"/>
      <c r="G122" s="28">
        <v>10910</v>
      </c>
      <c r="H122" s="28">
        <v>10680</v>
      </c>
      <c r="I122" s="28"/>
      <c r="J122" s="28">
        <v>482</v>
      </c>
      <c r="K122" s="28">
        <v>585</v>
      </c>
      <c r="L122" s="28">
        <v>554</v>
      </c>
      <c r="M122" s="28">
        <v>0.36099999999999999</v>
      </c>
      <c r="N122" s="28">
        <v>4.7779999999999996</v>
      </c>
      <c r="O122" s="28">
        <v>4.6529999999999996</v>
      </c>
      <c r="P122" s="29">
        <f t="shared" si="2"/>
        <v>7.2087779288906176E-3</v>
      </c>
      <c r="Q122" s="29">
        <f t="shared" si="3"/>
        <v>2.2177272197396538E-2</v>
      </c>
    </row>
    <row r="123" spans="1:17">
      <c r="A123" s="27">
        <v>5.5</v>
      </c>
      <c r="B123" s="28">
        <v>20</v>
      </c>
      <c r="C123" s="28" t="s">
        <v>49</v>
      </c>
      <c r="D123" s="28">
        <v>10010</v>
      </c>
      <c r="E123" s="28">
        <v>10910</v>
      </c>
      <c r="F123" s="28"/>
      <c r="G123" s="28">
        <v>10910</v>
      </c>
      <c r="H123" s="28">
        <v>10680</v>
      </c>
      <c r="I123" s="28"/>
      <c r="J123" s="28">
        <v>460</v>
      </c>
      <c r="K123" s="28">
        <v>563</v>
      </c>
      <c r="L123" s="28">
        <v>554</v>
      </c>
      <c r="M123" s="28">
        <v>0.36099999999999999</v>
      </c>
      <c r="N123" s="28">
        <v>4.7779999999999996</v>
      </c>
      <c r="O123" s="28">
        <v>4.6529999999999996</v>
      </c>
      <c r="P123" s="29">
        <f t="shared" si="2"/>
        <v>7.2087779288906176E-3</v>
      </c>
      <c r="Q123" s="29">
        <f t="shared" si="3"/>
        <v>2.2177272197396538E-2</v>
      </c>
    </row>
    <row r="124" spans="1:17">
      <c r="A124" s="27">
        <v>5.5</v>
      </c>
      <c r="B124" s="28">
        <v>20</v>
      </c>
      <c r="C124" s="28" t="s">
        <v>50</v>
      </c>
      <c r="D124" s="28">
        <v>10010</v>
      </c>
      <c r="E124" s="28">
        <v>10910</v>
      </c>
      <c r="F124" s="28"/>
      <c r="G124" s="28">
        <v>10910</v>
      </c>
      <c r="H124" s="28">
        <v>10680</v>
      </c>
      <c r="I124" s="28"/>
      <c r="J124" s="28">
        <v>460</v>
      </c>
      <c r="K124" s="28">
        <v>563</v>
      </c>
      <c r="L124" s="28">
        <v>554</v>
      </c>
      <c r="M124" s="28">
        <v>0.36099999999999999</v>
      </c>
      <c r="N124" s="28">
        <v>4.7779999999999996</v>
      </c>
      <c r="O124" s="28">
        <v>4.6529999999999996</v>
      </c>
      <c r="P124" s="29">
        <f t="shared" si="2"/>
        <v>7.2087779288906176E-3</v>
      </c>
      <c r="Q124" s="29">
        <f t="shared" si="3"/>
        <v>2.2177272197396538E-2</v>
      </c>
    </row>
    <row r="125" spans="1:17">
      <c r="A125" s="27">
        <v>5.5</v>
      </c>
      <c r="B125" s="28">
        <v>20</v>
      </c>
      <c r="C125" s="28" t="s">
        <v>52</v>
      </c>
      <c r="D125" s="28">
        <v>11100</v>
      </c>
      <c r="E125" s="28">
        <v>12630</v>
      </c>
      <c r="F125" s="28"/>
      <c r="G125" s="28">
        <v>12630</v>
      </c>
      <c r="H125" s="28">
        <v>12360</v>
      </c>
      <c r="I125" s="28"/>
      <c r="J125" s="28">
        <v>548</v>
      </c>
      <c r="K125" s="28">
        <v>667</v>
      </c>
      <c r="L125" s="28">
        <v>641</v>
      </c>
      <c r="M125" s="28">
        <v>0.36099999999999999</v>
      </c>
      <c r="N125" s="28">
        <v>4.7779999999999996</v>
      </c>
      <c r="O125" s="28">
        <v>4.6529999999999996</v>
      </c>
      <c r="P125" s="29">
        <f t="shared" si="2"/>
        <v>7.2087779288906176E-3</v>
      </c>
      <c r="Q125" s="29">
        <f t="shared" si="3"/>
        <v>2.2177272197396538E-2</v>
      </c>
    </row>
    <row r="126" spans="1:17">
      <c r="A126" s="27">
        <v>5.5</v>
      </c>
      <c r="B126" s="28">
        <v>20</v>
      </c>
      <c r="C126" s="28" t="s">
        <v>53</v>
      </c>
      <c r="D126" s="28">
        <v>12080</v>
      </c>
      <c r="E126" s="28">
        <v>14360</v>
      </c>
      <c r="F126" s="28"/>
      <c r="G126" s="28">
        <v>14360</v>
      </c>
      <c r="H126" s="28">
        <v>14050</v>
      </c>
      <c r="I126" s="28"/>
      <c r="J126" s="28">
        <v>592</v>
      </c>
      <c r="K126" s="28">
        <v>728</v>
      </c>
      <c r="L126" s="28">
        <v>729</v>
      </c>
      <c r="M126" s="28">
        <v>0.36099999999999999</v>
      </c>
      <c r="N126" s="28">
        <v>4.7779999999999996</v>
      </c>
      <c r="O126" s="28">
        <v>4.6529999999999996</v>
      </c>
      <c r="P126" s="29">
        <f t="shared" si="2"/>
        <v>7.2087779288906176E-3</v>
      </c>
      <c r="Q126" s="29">
        <f t="shared" si="3"/>
        <v>2.2177272197396538E-2</v>
      </c>
    </row>
    <row r="127" spans="1:17">
      <c r="A127" s="27">
        <v>5.5</v>
      </c>
      <c r="B127" s="28">
        <v>20</v>
      </c>
      <c r="C127" s="28" t="s">
        <v>54</v>
      </c>
      <c r="D127" s="28">
        <v>12950</v>
      </c>
      <c r="E127" s="28">
        <v>16080</v>
      </c>
      <c r="F127" s="28"/>
      <c r="G127" s="28">
        <v>16080</v>
      </c>
      <c r="H127" s="28">
        <v>15740</v>
      </c>
      <c r="I127" s="28"/>
      <c r="J127" s="28">
        <v>657</v>
      </c>
      <c r="K127" s="28">
        <v>810</v>
      </c>
      <c r="L127" s="28">
        <v>816</v>
      </c>
      <c r="M127" s="28">
        <v>0.36099999999999999</v>
      </c>
      <c r="N127" s="28">
        <v>4.7779999999999996</v>
      </c>
      <c r="O127" s="28">
        <v>4.6529999999999996</v>
      </c>
      <c r="P127" s="29">
        <f t="shared" si="2"/>
        <v>7.2087779288906176E-3</v>
      </c>
      <c r="Q127" s="29">
        <f t="shared" si="3"/>
        <v>2.2177272197396538E-2</v>
      </c>
    </row>
    <row r="128" spans="1:17">
      <c r="A128" s="27">
        <v>5.5</v>
      </c>
      <c r="B128" s="28">
        <v>20</v>
      </c>
      <c r="C128" s="28" t="s">
        <v>55</v>
      </c>
      <c r="D128" s="28">
        <v>13460</v>
      </c>
      <c r="E128" s="28">
        <v>17230</v>
      </c>
      <c r="F128" s="28"/>
      <c r="G128" s="28">
        <v>17230</v>
      </c>
      <c r="H128" s="28">
        <v>16860</v>
      </c>
      <c r="I128" s="28"/>
      <c r="J128" s="28">
        <v>701</v>
      </c>
      <c r="K128" s="28">
        <v>865</v>
      </c>
      <c r="L128" s="28">
        <v>874</v>
      </c>
      <c r="M128" s="28">
        <v>0.36099999999999999</v>
      </c>
      <c r="N128" s="28">
        <v>4.7779999999999996</v>
      </c>
      <c r="O128" s="28">
        <v>4.6529999999999996</v>
      </c>
      <c r="P128" s="29">
        <f t="shared" si="2"/>
        <v>7.2087779288906176E-3</v>
      </c>
      <c r="Q128" s="29">
        <f t="shared" si="3"/>
        <v>2.2177272197396538E-2</v>
      </c>
    </row>
    <row r="129" spans="1:17">
      <c r="A129" s="27">
        <v>5.5</v>
      </c>
      <c r="B129" s="28">
        <v>23</v>
      </c>
      <c r="C129" s="28" t="s">
        <v>43</v>
      </c>
      <c r="D129" s="28">
        <v>11160</v>
      </c>
      <c r="E129" s="28">
        <v>10560</v>
      </c>
      <c r="F129" s="28"/>
      <c r="G129" s="28">
        <v>9880</v>
      </c>
      <c r="H129" s="28">
        <v>8990</v>
      </c>
      <c r="I129" s="28"/>
      <c r="J129" s="28">
        <v>489</v>
      </c>
      <c r="K129" s="28">
        <v>550</v>
      </c>
      <c r="L129" s="28">
        <v>530</v>
      </c>
      <c r="M129" s="28">
        <v>0.41499999999999998</v>
      </c>
      <c r="N129" s="28">
        <v>4.67</v>
      </c>
      <c r="O129" s="28">
        <v>4.5449999999999999</v>
      </c>
      <c r="P129" s="29">
        <f t="shared" si="2"/>
        <v>8.200019428793474E-3</v>
      </c>
      <c r="Q129" s="29">
        <f t="shared" si="3"/>
        <v>2.1186030697493682E-2</v>
      </c>
    </row>
    <row r="130" spans="1:17">
      <c r="A130" s="27">
        <v>5.5</v>
      </c>
      <c r="B130" s="28">
        <v>23</v>
      </c>
      <c r="C130" s="28" t="s">
        <v>45</v>
      </c>
      <c r="D130" s="28">
        <v>11160</v>
      </c>
      <c r="E130" s="28">
        <v>10560</v>
      </c>
      <c r="F130" s="28"/>
      <c r="G130" s="28">
        <v>9880</v>
      </c>
      <c r="H130" s="28">
        <v>8990</v>
      </c>
      <c r="I130" s="28"/>
      <c r="J130" s="28">
        <v>502</v>
      </c>
      <c r="K130" s="28">
        <v>579</v>
      </c>
      <c r="L130" s="28">
        <v>530</v>
      </c>
      <c r="M130" s="28">
        <v>0.41499999999999998</v>
      </c>
      <c r="N130" s="28">
        <v>4.67</v>
      </c>
      <c r="O130" s="28">
        <v>4.5449999999999999</v>
      </c>
      <c r="P130" s="29">
        <f t="shared" si="2"/>
        <v>8.200019428793474E-3</v>
      </c>
      <c r="Q130" s="29">
        <f t="shared" si="3"/>
        <v>2.1186030697493682E-2</v>
      </c>
    </row>
    <row r="131" spans="1:17">
      <c r="A131" s="27">
        <v>5.5</v>
      </c>
      <c r="B131" s="28">
        <v>23</v>
      </c>
      <c r="C131" s="28" t="s">
        <v>46</v>
      </c>
      <c r="D131" s="28">
        <v>12450</v>
      </c>
      <c r="E131" s="28">
        <v>10560</v>
      </c>
      <c r="F131" s="28"/>
      <c r="G131" s="28">
        <v>9880</v>
      </c>
      <c r="H131" s="28">
        <v>8990</v>
      </c>
      <c r="I131" s="28"/>
      <c r="J131" s="28">
        <v>514</v>
      </c>
      <c r="K131" s="28">
        <v>579</v>
      </c>
      <c r="L131" s="28">
        <v>530</v>
      </c>
      <c r="M131" s="28">
        <v>0.41499999999999998</v>
      </c>
      <c r="N131" s="28">
        <v>4.67</v>
      </c>
      <c r="O131" s="28">
        <v>4.5449999999999999</v>
      </c>
      <c r="P131" s="29">
        <f t="shared" si="2"/>
        <v>8.200019428793474E-3</v>
      </c>
      <c r="Q131" s="29">
        <f t="shared" si="3"/>
        <v>2.1186030697493682E-2</v>
      </c>
    </row>
    <row r="132" spans="1:17">
      <c r="A132" s="27">
        <v>5.5</v>
      </c>
      <c r="B132" s="28">
        <v>23</v>
      </c>
      <c r="C132" s="28" t="s">
        <v>47</v>
      </c>
      <c r="D132" s="28">
        <v>12380</v>
      </c>
      <c r="E132" s="28">
        <v>11880</v>
      </c>
      <c r="F132" s="28"/>
      <c r="G132" s="28">
        <v>11110</v>
      </c>
      <c r="H132" s="28">
        <v>10120</v>
      </c>
      <c r="I132" s="28"/>
      <c r="J132" s="28">
        <v>514</v>
      </c>
      <c r="K132" s="28">
        <v>579</v>
      </c>
      <c r="L132" s="28">
        <v>597</v>
      </c>
      <c r="M132" s="28">
        <v>0.41499999999999998</v>
      </c>
      <c r="N132" s="28">
        <v>4.67</v>
      </c>
      <c r="O132" s="28">
        <v>4.5449999999999999</v>
      </c>
      <c r="P132" s="29">
        <f t="shared" si="2"/>
        <v>8.200019428793474E-3</v>
      </c>
      <c r="Q132" s="29">
        <f t="shared" si="3"/>
        <v>2.1186030697493682E-2</v>
      </c>
    </row>
    <row r="133" spans="1:17">
      <c r="A133" s="27">
        <v>5.5</v>
      </c>
      <c r="B133" s="28">
        <v>23</v>
      </c>
      <c r="C133" s="28" t="s">
        <v>48</v>
      </c>
      <c r="D133" s="28">
        <v>12940</v>
      </c>
      <c r="E133" s="28">
        <v>12540</v>
      </c>
      <c r="F133" s="28"/>
      <c r="G133" s="28">
        <v>11730</v>
      </c>
      <c r="H133" s="28">
        <v>10680</v>
      </c>
      <c r="I133" s="28"/>
      <c r="J133" s="28">
        <v>566</v>
      </c>
      <c r="K133" s="28">
        <v>637</v>
      </c>
      <c r="L133" s="28">
        <v>630</v>
      </c>
      <c r="M133" s="28">
        <v>0.41499999999999998</v>
      </c>
      <c r="N133" s="28">
        <v>4.67</v>
      </c>
      <c r="O133" s="28">
        <v>4.5449999999999999</v>
      </c>
      <c r="P133" s="29">
        <f t="shared" ref="P133:P196" si="4">(A133^2-N133^2)/1029.4</f>
        <v>8.200019428793474E-3</v>
      </c>
      <c r="Q133" s="29">
        <f t="shared" ref="Q133:Q196" si="5">N133^2/1029.4</f>
        <v>2.1186030697493682E-2</v>
      </c>
    </row>
    <row r="134" spans="1:17">
      <c r="A134" s="27">
        <v>5.5</v>
      </c>
      <c r="B134" s="28">
        <v>23</v>
      </c>
      <c r="C134" s="28" t="s">
        <v>49</v>
      </c>
      <c r="D134" s="28">
        <v>12940</v>
      </c>
      <c r="E134" s="28">
        <v>12540</v>
      </c>
      <c r="F134" s="28"/>
      <c r="G134" s="28">
        <v>11730</v>
      </c>
      <c r="H134" s="28">
        <v>10680</v>
      </c>
      <c r="I134" s="28"/>
      <c r="J134" s="28">
        <v>540</v>
      </c>
      <c r="K134" s="28">
        <v>608</v>
      </c>
      <c r="L134" s="28">
        <v>630</v>
      </c>
      <c r="M134" s="28">
        <v>0.41499999999999998</v>
      </c>
      <c r="N134" s="28">
        <v>4.67</v>
      </c>
      <c r="O134" s="28">
        <v>4.5449999999999999</v>
      </c>
      <c r="P134" s="29">
        <f t="shared" si="4"/>
        <v>8.200019428793474E-3</v>
      </c>
      <c r="Q134" s="29">
        <f t="shared" si="5"/>
        <v>2.1186030697493682E-2</v>
      </c>
    </row>
    <row r="135" spans="1:17">
      <c r="A135" s="27">
        <v>5.5</v>
      </c>
      <c r="B135" s="28">
        <v>23</v>
      </c>
      <c r="C135" s="28" t="s">
        <v>50</v>
      </c>
      <c r="D135" s="28">
        <v>12940</v>
      </c>
      <c r="E135" s="28">
        <v>12540</v>
      </c>
      <c r="F135" s="28"/>
      <c r="G135" s="28">
        <v>11730</v>
      </c>
      <c r="H135" s="28">
        <v>10680</v>
      </c>
      <c r="I135" s="28"/>
      <c r="J135" s="28">
        <v>540</v>
      </c>
      <c r="K135" s="28">
        <v>608</v>
      </c>
      <c r="L135" s="28">
        <v>630</v>
      </c>
      <c r="M135" s="28">
        <v>0.41499999999999998</v>
      </c>
      <c r="N135" s="28">
        <v>4.67</v>
      </c>
      <c r="O135" s="28">
        <v>4.5449999999999999</v>
      </c>
      <c r="P135" s="29">
        <f t="shared" si="4"/>
        <v>8.200019428793474E-3</v>
      </c>
      <c r="Q135" s="29">
        <f t="shared" si="5"/>
        <v>2.1186030697493682E-2</v>
      </c>
    </row>
    <row r="136" spans="1:17">
      <c r="A136" s="27">
        <v>5.5</v>
      </c>
      <c r="B136" s="28">
        <v>23</v>
      </c>
      <c r="C136" s="28" t="s">
        <v>52</v>
      </c>
      <c r="D136" s="28">
        <v>14540</v>
      </c>
      <c r="E136" s="28">
        <v>14530</v>
      </c>
      <c r="F136" s="28"/>
      <c r="G136" s="28">
        <v>13580</v>
      </c>
      <c r="H136" s="28">
        <v>12360</v>
      </c>
      <c r="I136" s="28"/>
      <c r="J136" s="28">
        <v>643</v>
      </c>
      <c r="K136" s="28">
        <v>724</v>
      </c>
      <c r="L136" s="28">
        <v>729</v>
      </c>
      <c r="M136" s="28">
        <v>0.41499999999999998</v>
      </c>
      <c r="N136" s="28">
        <v>4.67</v>
      </c>
      <c r="O136" s="28">
        <v>4.5449999999999999</v>
      </c>
      <c r="P136" s="29">
        <f t="shared" si="4"/>
        <v>8.200019428793474E-3</v>
      </c>
      <c r="Q136" s="29">
        <f t="shared" si="5"/>
        <v>2.1186030697493682E-2</v>
      </c>
    </row>
    <row r="137" spans="1:17">
      <c r="A137" s="27">
        <v>5.5</v>
      </c>
      <c r="B137" s="28">
        <v>23</v>
      </c>
      <c r="C137" s="28" t="s">
        <v>53</v>
      </c>
      <c r="D137" s="28">
        <v>16070</v>
      </c>
      <c r="E137" s="28">
        <v>16510</v>
      </c>
      <c r="F137" s="28"/>
      <c r="G137" s="28">
        <v>15430</v>
      </c>
      <c r="H137" s="28">
        <v>14050</v>
      </c>
      <c r="I137" s="28"/>
      <c r="J137" s="28">
        <v>694</v>
      </c>
      <c r="K137" s="28">
        <v>782</v>
      </c>
      <c r="L137" s="28">
        <v>829</v>
      </c>
      <c r="M137" s="28">
        <v>0.41499999999999998</v>
      </c>
      <c r="N137" s="28">
        <v>4.67</v>
      </c>
      <c r="O137" s="28">
        <v>4.5449999999999999</v>
      </c>
      <c r="P137" s="29">
        <f t="shared" si="4"/>
        <v>8.200019428793474E-3</v>
      </c>
      <c r="Q137" s="29">
        <f t="shared" si="5"/>
        <v>2.1186030697493682E-2</v>
      </c>
    </row>
    <row r="138" spans="1:17">
      <c r="A138" s="27">
        <v>5.5</v>
      </c>
      <c r="B138" s="28">
        <v>23</v>
      </c>
      <c r="C138" s="28" t="s">
        <v>54</v>
      </c>
      <c r="D138" s="28">
        <v>17500</v>
      </c>
      <c r="E138" s="28">
        <v>18490</v>
      </c>
      <c r="F138" s="28"/>
      <c r="G138" s="28">
        <v>17290</v>
      </c>
      <c r="H138" s="28">
        <v>15740</v>
      </c>
      <c r="I138" s="28"/>
      <c r="J138" s="28">
        <v>771</v>
      </c>
      <c r="K138" s="28">
        <v>869</v>
      </c>
      <c r="L138" s="28">
        <v>928</v>
      </c>
      <c r="M138" s="28">
        <v>0.41499999999999998</v>
      </c>
      <c r="N138" s="28">
        <v>4.67</v>
      </c>
      <c r="O138" s="28">
        <v>4.5449999999999999</v>
      </c>
      <c r="P138" s="29">
        <f t="shared" si="4"/>
        <v>8.200019428793474E-3</v>
      </c>
      <c r="Q138" s="29">
        <f t="shared" si="5"/>
        <v>2.1186030697493682E-2</v>
      </c>
    </row>
    <row r="139" spans="1:17">
      <c r="A139" s="27">
        <v>5.5</v>
      </c>
      <c r="B139" s="28">
        <v>23</v>
      </c>
      <c r="C139" s="28" t="s">
        <v>55</v>
      </c>
      <c r="D139" s="28">
        <v>18390</v>
      </c>
      <c r="E139" s="28">
        <v>19810</v>
      </c>
      <c r="F139" s="28"/>
      <c r="G139" s="28">
        <v>18520</v>
      </c>
      <c r="H139" s="28">
        <v>16860</v>
      </c>
      <c r="I139" s="28"/>
      <c r="J139" s="28">
        <v>823</v>
      </c>
      <c r="K139" s="28">
        <v>927</v>
      </c>
      <c r="L139" s="28">
        <v>995</v>
      </c>
      <c r="M139" s="28">
        <v>0.41499999999999998</v>
      </c>
      <c r="N139" s="28">
        <v>4.67</v>
      </c>
      <c r="O139" s="28">
        <v>4.5449999999999999</v>
      </c>
      <c r="P139" s="29">
        <f t="shared" si="4"/>
        <v>8.200019428793474E-3</v>
      </c>
      <c r="Q139" s="29">
        <f t="shared" si="5"/>
        <v>2.1186030697493682E-2</v>
      </c>
    </row>
    <row r="140" spans="1:17">
      <c r="A140" s="27">
        <v>5.5</v>
      </c>
      <c r="B140" s="28">
        <v>26</v>
      </c>
      <c r="C140" s="28" t="s">
        <v>47</v>
      </c>
      <c r="D140" s="28">
        <v>14240</v>
      </c>
      <c r="E140" s="28">
        <v>13630</v>
      </c>
      <c r="F140" s="28"/>
      <c r="G140" s="28">
        <v>11110</v>
      </c>
      <c r="H140" s="28">
        <v>10120</v>
      </c>
      <c r="I140" s="28"/>
      <c r="J140" s="28">
        <v>598</v>
      </c>
      <c r="K140" s="28">
        <v>579</v>
      </c>
      <c r="L140" s="28">
        <v>676</v>
      </c>
      <c r="M140" s="28">
        <v>0.47599999999999998</v>
      </c>
      <c r="N140" s="28">
        <v>4.548</v>
      </c>
      <c r="O140" s="28">
        <v>4.423</v>
      </c>
      <c r="P140" s="29">
        <f t="shared" si="4"/>
        <v>9.2924965999611406E-3</v>
      </c>
      <c r="Q140" s="29">
        <f t="shared" si="5"/>
        <v>2.0093553526326014E-2</v>
      </c>
    </row>
    <row r="141" spans="1:17">
      <c r="A141" s="27">
        <v>5.5</v>
      </c>
      <c r="B141" s="28">
        <v>26</v>
      </c>
      <c r="C141" s="28" t="s">
        <v>49</v>
      </c>
      <c r="D141" s="28">
        <v>15030</v>
      </c>
      <c r="E141" s="28">
        <v>14390</v>
      </c>
      <c r="F141" s="28"/>
      <c r="G141" s="28">
        <v>11730</v>
      </c>
      <c r="H141" s="28">
        <v>10680</v>
      </c>
      <c r="I141" s="28"/>
      <c r="J141" s="28">
        <v>628</v>
      </c>
      <c r="K141" s="28">
        <v>608</v>
      </c>
      <c r="L141" s="28">
        <v>714</v>
      </c>
      <c r="M141" s="28">
        <v>0.47599999999999998</v>
      </c>
      <c r="N141" s="28">
        <v>4.548</v>
      </c>
      <c r="O141" s="28">
        <v>4.423</v>
      </c>
      <c r="P141" s="29">
        <f t="shared" si="4"/>
        <v>9.2924965999611406E-3</v>
      </c>
      <c r="Q141" s="29">
        <f t="shared" si="5"/>
        <v>2.0093553526326014E-2</v>
      </c>
    </row>
    <row r="142" spans="1:17">
      <c r="A142" s="27">
        <v>5.5</v>
      </c>
      <c r="B142" s="28">
        <v>26</v>
      </c>
      <c r="C142" s="28" t="s">
        <v>50</v>
      </c>
      <c r="D142" s="28">
        <v>15030</v>
      </c>
      <c r="E142" s="28">
        <v>14390</v>
      </c>
      <c r="F142" s="28"/>
      <c r="G142" s="28">
        <v>11730</v>
      </c>
      <c r="H142" s="28">
        <v>10680</v>
      </c>
      <c r="I142" s="28"/>
      <c r="J142" s="28">
        <v>628</v>
      </c>
      <c r="K142" s="28">
        <v>608</v>
      </c>
      <c r="L142" s="28">
        <v>714</v>
      </c>
      <c r="M142" s="28">
        <v>0.47599999999999998</v>
      </c>
      <c r="N142" s="28">
        <v>4.548</v>
      </c>
      <c r="O142" s="28">
        <v>4.423</v>
      </c>
      <c r="P142" s="29">
        <f t="shared" si="4"/>
        <v>9.2924965999611406E-3</v>
      </c>
      <c r="Q142" s="29">
        <f t="shared" si="5"/>
        <v>2.0093553526326014E-2</v>
      </c>
    </row>
    <row r="143" spans="1:17">
      <c r="A143" s="27">
        <v>5.5</v>
      </c>
      <c r="B143" s="28">
        <v>26</v>
      </c>
      <c r="C143" s="28" t="s">
        <v>52</v>
      </c>
      <c r="D143" s="28">
        <v>17400</v>
      </c>
      <c r="E143" s="28">
        <v>16660</v>
      </c>
      <c r="F143" s="28"/>
      <c r="G143" s="28">
        <v>13580</v>
      </c>
      <c r="H143" s="28">
        <v>12360</v>
      </c>
      <c r="I143" s="28"/>
      <c r="J143" s="28">
        <v>748</v>
      </c>
      <c r="K143" s="28">
        <v>724</v>
      </c>
      <c r="L143" s="28">
        <v>826</v>
      </c>
      <c r="M143" s="28">
        <v>0.47599999999999998</v>
      </c>
      <c r="N143" s="28">
        <v>4.548</v>
      </c>
      <c r="O143" s="28">
        <v>4.423</v>
      </c>
      <c r="P143" s="29">
        <f t="shared" si="4"/>
        <v>9.2924965999611406E-3</v>
      </c>
      <c r="Q143" s="29">
        <f t="shared" si="5"/>
        <v>2.0093553526326014E-2</v>
      </c>
    </row>
    <row r="144" spans="1:17">
      <c r="A144" s="27">
        <v>5.5</v>
      </c>
      <c r="B144" s="28">
        <v>26</v>
      </c>
      <c r="C144" s="28" t="s">
        <v>53</v>
      </c>
      <c r="D144" s="28">
        <v>19770</v>
      </c>
      <c r="E144" s="28">
        <v>18930</v>
      </c>
      <c r="F144" s="28"/>
      <c r="G144" s="28">
        <v>15430</v>
      </c>
      <c r="H144" s="28">
        <v>14050</v>
      </c>
      <c r="I144" s="28"/>
      <c r="J144" s="28">
        <v>808</v>
      </c>
      <c r="K144" s="28">
        <v>782</v>
      </c>
      <c r="L144" s="28">
        <v>939</v>
      </c>
      <c r="M144" s="28">
        <v>0.47599999999999998</v>
      </c>
      <c r="N144" s="28">
        <v>4.548</v>
      </c>
      <c r="O144" s="28">
        <v>4.423</v>
      </c>
      <c r="P144" s="29">
        <f t="shared" si="4"/>
        <v>9.2924965999611406E-3</v>
      </c>
      <c r="Q144" s="29">
        <f t="shared" si="5"/>
        <v>2.0093553526326014E-2</v>
      </c>
    </row>
    <row r="145" spans="1:17">
      <c r="A145" s="27">
        <v>5.5</v>
      </c>
      <c r="B145" s="28">
        <v>26</v>
      </c>
      <c r="C145" s="28" t="s">
        <v>55</v>
      </c>
      <c r="D145" s="28">
        <v>23720</v>
      </c>
      <c r="E145" s="28">
        <v>22720</v>
      </c>
      <c r="F145" s="28"/>
      <c r="G145" s="28">
        <v>18520</v>
      </c>
      <c r="H145" s="28">
        <v>16860</v>
      </c>
      <c r="I145" s="28"/>
      <c r="J145" s="28">
        <v>957</v>
      </c>
      <c r="K145" s="28">
        <v>927</v>
      </c>
      <c r="L145" s="28">
        <v>1127</v>
      </c>
      <c r="M145" s="28">
        <v>0.47599999999999998</v>
      </c>
      <c r="N145" s="28">
        <v>4.548</v>
      </c>
      <c r="O145" s="28">
        <v>4.423</v>
      </c>
      <c r="P145" s="29">
        <f t="shared" si="4"/>
        <v>9.2924965999611406E-3</v>
      </c>
      <c r="Q145" s="29">
        <f t="shared" si="5"/>
        <v>2.0093553526326014E-2</v>
      </c>
    </row>
    <row r="146" spans="1:17">
      <c r="A146" s="27">
        <v>5.5</v>
      </c>
      <c r="B146" s="28">
        <v>26.8</v>
      </c>
      <c r="C146" s="28" t="s">
        <v>47</v>
      </c>
      <c r="D146" s="28">
        <v>14880</v>
      </c>
      <c r="E146" s="28">
        <v>14320</v>
      </c>
      <c r="F146" s="28"/>
      <c r="G146" s="28"/>
      <c r="H146" s="28"/>
      <c r="I146" s="28"/>
      <c r="J146" s="28"/>
      <c r="K146" s="28"/>
      <c r="L146" s="28">
        <v>707</v>
      </c>
      <c r="M146" s="28">
        <v>0.5</v>
      </c>
      <c r="N146" s="28">
        <v>4.5</v>
      </c>
      <c r="O146" s="28">
        <v>4.375</v>
      </c>
      <c r="P146" s="29">
        <f t="shared" si="4"/>
        <v>9.7143967359626954E-3</v>
      </c>
      <c r="Q146" s="29">
        <f t="shared" si="5"/>
        <v>1.9671653390324458E-2</v>
      </c>
    </row>
    <row r="147" spans="1:17">
      <c r="A147" s="27">
        <v>5.5</v>
      </c>
      <c r="B147" s="28">
        <v>26.8</v>
      </c>
      <c r="C147" s="28" t="s">
        <v>49</v>
      </c>
      <c r="D147" s="28">
        <v>15700</v>
      </c>
      <c r="E147" s="28">
        <v>15110</v>
      </c>
      <c r="F147" s="28"/>
      <c r="G147" s="28"/>
      <c r="H147" s="28"/>
      <c r="I147" s="28"/>
      <c r="J147" s="28"/>
      <c r="K147" s="28"/>
      <c r="L147" s="28">
        <v>746</v>
      </c>
      <c r="M147" s="28">
        <v>0.5</v>
      </c>
      <c r="N147" s="28">
        <v>4.5</v>
      </c>
      <c r="O147" s="28">
        <v>4.375</v>
      </c>
      <c r="P147" s="29">
        <f t="shared" si="4"/>
        <v>9.7143967359626954E-3</v>
      </c>
      <c r="Q147" s="29">
        <f t="shared" si="5"/>
        <v>1.9671653390324458E-2</v>
      </c>
    </row>
    <row r="148" spans="1:17">
      <c r="A148" s="27">
        <v>5.5</v>
      </c>
      <c r="B148" s="28">
        <v>29.7</v>
      </c>
      <c r="C148" s="28" t="s">
        <v>47</v>
      </c>
      <c r="D148" s="28">
        <v>16510</v>
      </c>
      <c r="E148" s="28">
        <v>16090</v>
      </c>
      <c r="F148" s="28"/>
      <c r="G148" s="28"/>
      <c r="H148" s="28"/>
      <c r="I148" s="28"/>
      <c r="J148" s="28"/>
      <c r="K148" s="28"/>
      <c r="L148" s="28">
        <v>785</v>
      </c>
      <c r="M148" s="28">
        <v>0.56200000000000006</v>
      </c>
      <c r="N148" s="28">
        <v>4.3760000000000003</v>
      </c>
      <c r="O148" s="28">
        <v>4.2510000000000003</v>
      </c>
      <c r="P148" s="29">
        <f t="shared" si="4"/>
        <v>1.0783586555274912E-2</v>
      </c>
      <c r="Q148" s="29">
        <f t="shared" si="5"/>
        <v>1.8602463571012241E-2</v>
      </c>
    </row>
    <row r="149" spans="1:17">
      <c r="A149" s="27">
        <v>5.5</v>
      </c>
      <c r="B149" s="28">
        <v>29.7</v>
      </c>
      <c r="C149" s="28" t="s">
        <v>49</v>
      </c>
      <c r="D149" s="28">
        <v>17430</v>
      </c>
      <c r="E149" s="28">
        <v>16990</v>
      </c>
      <c r="F149" s="28"/>
      <c r="G149" s="28"/>
      <c r="H149" s="28"/>
      <c r="I149" s="28"/>
      <c r="J149" s="28"/>
      <c r="K149" s="28"/>
      <c r="L149" s="28">
        <v>828</v>
      </c>
      <c r="M149" s="28">
        <v>0.56200000000000006</v>
      </c>
      <c r="N149" s="28">
        <v>4.3760000000000003</v>
      </c>
      <c r="O149" s="28">
        <v>4.2510000000000003</v>
      </c>
      <c r="P149" s="29">
        <f t="shared" si="4"/>
        <v>1.0783586555274912E-2</v>
      </c>
      <c r="Q149" s="29">
        <f t="shared" si="5"/>
        <v>1.8602463571012241E-2</v>
      </c>
    </row>
    <row r="150" spans="1:17">
      <c r="A150" s="27">
        <v>5.5</v>
      </c>
      <c r="B150" s="28">
        <v>32.6</v>
      </c>
      <c r="C150" s="28" t="s">
        <v>47</v>
      </c>
      <c r="D150" s="28">
        <v>18130</v>
      </c>
      <c r="E150" s="28">
        <v>17900</v>
      </c>
      <c r="F150" s="28"/>
      <c r="G150" s="28"/>
      <c r="H150" s="28"/>
      <c r="I150" s="28"/>
      <c r="J150" s="28"/>
      <c r="K150" s="28"/>
      <c r="L150" s="28">
        <v>861</v>
      </c>
      <c r="M150" s="28">
        <v>0.625</v>
      </c>
      <c r="N150" s="28">
        <v>4.25</v>
      </c>
      <c r="O150" s="28">
        <v>4.125</v>
      </c>
      <c r="P150" s="29">
        <f t="shared" si="4"/>
        <v>1.1839421021954536E-2</v>
      </c>
      <c r="Q150" s="29">
        <f t="shared" si="5"/>
        <v>1.754662910433262E-2</v>
      </c>
    </row>
    <row r="151" spans="1:17">
      <c r="A151" s="27">
        <v>5.5</v>
      </c>
      <c r="B151" s="28">
        <v>32.6</v>
      </c>
      <c r="C151" s="28" t="s">
        <v>49</v>
      </c>
      <c r="D151" s="28">
        <v>19140</v>
      </c>
      <c r="E151" s="28">
        <v>18810</v>
      </c>
      <c r="F151" s="28"/>
      <c r="G151" s="28"/>
      <c r="H151" s="28"/>
      <c r="I151" s="28"/>
      <c r="J151" s="28"/>
      <c r="K151" s="28"/>
      <c r="L151" s="28">
        <v>909</v>
      </c>
      <c r="M151" s="28">
        <v>0.625</v>
      </c>
      <c r="N151" s="28">
        <v>4.25</v>
      </c>
      <c r="O151" s="28">
        <v>4.125</v>
      </c>
      <c r="P151" s="29">
        <f t="shared" si="4"/>
        <v>1.1839421021954536E-2</v>
      </c>
      <c r="Q151" s="29">
        <f t="shared" si="5"/>
        <v>1.754662910433262E-2</v>
      </c>
    </row>
    <row r="152" spans="1:17">
      <c r="A152" s="27">
        <v>5.5</v>
      </c>
      <c r="B152" s="28">
        <v>35.299999999999997</v>
      </c>
      <c r="C152" s="28" t="s">
        <v>47</v>
      </c>
      <c r="D152" s="28">
        <v>19680</v>
      </c>
      <c r="E152" s="28">
        <v>19670</v>
      </c>
      <c r="F152" s="28"/>
      <c r="G152" s="28"/>
      <c r="H152" s="28"/>
      <c r="I152" s="28"/>
      <c r="J152" s="28"/>
      <c r="K152" s="28"/>
      <c r="L152" s="28">
        <v>935</v>
      </c>
      <c r="M152" s="28">
        <v>0.68700000000000006</v>
      </c>
      <c r="N152" s="28">
        <v>4.1260000000000003</v>
      </c>
      <c r="O152" s="28">
        <v>4.0010000000000003</v>
      </c>
      <c r="P152" s="29">
        <f t="shared" si="4"/>
        <v>1.2848381581503787E-2</v>
      </c>
      <c r="Q152" s="29">
        <f t="shared" si="5"/>
        <v>1.653766854478337E-2</v>
      </c>
    </row>
    <row r="153" spans="1:17">
      <c r="A153" s="27">
        <v>5.5</v>
      </c>
      <c r="B153" s="28">
        <v>35.299999999999997</v>
      </c>
      <c r="C153" s="28" t="s">
        <v>49</v>
      </c>
      <c r="D153" s="28">
        <v>20760</v>
      </c>
      <c r="E153" s="28">
        <v>20770</v>
      </c>
      <c r="F153" s="28"/>
      <c r="G153" s="28"/>
      <c r="H153" s="28"/>
      <c r="I153" s="28"/>
      <c r="J153" s="28"/>
      <c r="K153" s="28"/>
      <c r="L153" s="28">
        <v>987</v>
      </c>
      <c r="M153" s="28">
        <v>0.68700000000000006</v>
      </c>
      <c r="N153" s="28">
        <v>4.1260000000000003</v>
      </c>
      <c r="O153" s="28">
        <v>4.0010000000000003</v>
      </c>
      <c r="P153" s="29">
        <f t="shared" si="4"/>
        <v>1.2848381581503787E-2</v>
      </c>
      <c r="Q153" s="29">
        <f t="shared" si="5"/>
        <v>1.653766854478337E-2</v>
      </c>
    </row>
    <row r="154" spans="1:17">
      <c r="A154" s="27">
        <v>5.5</v>
      </c>
      <c r="B154" s="28">
        <v>38</v>
      </c>
      <c r="C154" s="28" t="s">
        <v>47</v>
      </c>
      <c r="D154" s="28">
        <v>21200</v>
      </c>
      <c r="E154" s="28">
        <v>21480</v>
      </c>
      <c r="F154" s="28"/>
      <c r="G154" s="28"/>
      <c r="H154" s="28"/>
      <c r="I154" s="28"/>
      <c r="J154" s="28"/>
      <c r="K154" s="28"/>
      <c r="L154" s="28">
        <v>1007</v>
      </c>
      <c r="M154" s="28">
        <v>0.75</v>
      </c>
      <c r="N154" s="28">
        <v>4</v>
      </c>
      <c r="O154" s="28">
        <v>3.875</v>
      </c>
      <c r="P154" s="29">
        <f t="shared" si="4"/>
        <v>1.3843015348746842E-2</v>
      </c>
      <c r="Q154" s="29">
        <f t="shared" si="5"/>
        <v>1.5543034777540314E-2</v>
      </c>
    </row>
    <row r="155" spans="1:17">
      <c r="A155" s="27">
        <v>5.5</v>
      </c>
      <c r="B155" s="28">
        <v>38</v>
      </c>
      <c r="C155" s="28" t="s">
        <v>49</v>
      </c>
      <c r="D155" s="28">
        <v>22380</v>
      </c>
      <c r="E155" s="28">
        <v>22670</v>
      </c>
      <c r="F155" s="28"/>
      <c r="G155" s="28"/>
      <c r="H155" s="28"/>
      <c r="I155" s="28"/>
      <c r="J155" s="28"/>
      <c r="K155" s="28"/>
      <c r="L155" s="28">
        <v>1063</v>
      </c>
      <c r="M155" s="28">
        <v>0.75</v>
      </c>
      <c r="N155" s="28">
        <v>4</v>
      </c>
      <c r="O155" s="28">
        <v>3.875</v>
      </c>
      <c r="P155" s="29">
        <f t="shared" si="4"/>
        <v>1.3843015348746842E-2</v>
      </c>
      <c r="Q155" s="29">
        <f t="shared" si="5"/>
        <v>1.5543034777540314E-2</v>
      </c>
    </row>
    <row r="156" spans="1:17">
      <c r="A156" s="27">
        <v>5.5</v>
      </c>
      <c r="B156" s="28">
        <v>40.5</v>
      </c>
      <c r="C156" s="28" t="s">
        <v>47</v>
      </c>
      <c r="D156" s="28">
        <v>22650</v>
      </c>
      <c r="E156" s="28">
        <v>23250</v>
      </c>
      <c r="F156" s="28"/>
      <c r="G156" s="28"/>
      <c r="H156" s="28"/>
      <c r="I156" s="28"/>
      <c r="J156" s="28"/>
      <c r="K156" s="28"/>
      <c r="L156" s="28">
        <v>1076</v>
      </c>
      <c r="M156" s="28">
        <v>0.81200000000000006</v>
      </c>
      <c r="N156" s="28">
        <v>3.8759999999999999</v>
      </c>
      <c r="O156" s="28">
        <v>3.7509999999999999</v>
      </c>
      <c r="P156" s="29">
        <f t="shared" si="4"/>
        <v>1.4791746648533126E-2</v>
      </c>
      <c r="Q156" s="29">
        <f t="shared" si="5"/>
        <v>1.4594303477754028E-2</v>
      </c>
    </row>
    <row r="157" spans="1:17">
      <c r="A157" s="27">
        <v>5.5</v>
      </c>
      <c r="B157" s="28">
        <v>40.5</v>
      </c>
      <c r="C157" s="28" t="s">
        <v>49</v>
      </c>
      <c r="D157" s="28">
        <v>23920</v>
      </c>
      <c r="E157" s="28">
        <v>24540</v>
      </c>
      <c r="F157" s="28"/>
      <c r="G157" s="28"/>
      <c r="H157" s="28"/>
      <c r="I157" s="28"/>
      <c r="J157" s="28"/>
      <c r="K157" s="28"/>
      <c r="L157" s="28">
        <v>1136</v>
      </c>
      <c r="M157" s="28">
        <v>0.81200000000000006</v>
      </c>
      <c r="N157" s="28">
        <v>3.8759999999999999</v>
      </c>
      <c r="O157" s="28">
        <v>3.7509999999999999</v>
      </c>
      <c r="P157" s="29">
        <f t="shared" si="4"/>
        <v>1.4791746648533126E-2</v>
      </c>
      <c r="Q157" s="29">
        <f t="shared" si="5"/>
        <v>1.4594303477754028E-2</v>
      </c>
    </row>
    <row r="158" spans="1:17">
      <c r="A158" s="27">
        <v>5.5</v>
      </c>
      <c r="B158" s="28">
        <v>43.1</v>
      </c>
      <c r="C158" s="28" t="s">
        <v>47</v>
      </c>
      <c r="D158" s="28">
        <v>24080</v>
      </c>
      <c r="E158" s="28">
        <v>25060</v>
      </c>
      <c r="F158" s="28"/>
      <c r="G158" s="28"/>
      <c r="H158" s="28"/>
      <c r="I158" s="28"/>
      <c r="J158" s="28"/>
      <c r="K158" s="28"/>
      <c r="L158" s="28">
        <v>1144</v>
      </c>
      <c r="M158" s="28">
        <v>0.875</v>
      </c>
      <c r="N158" s="28">
        <v>3.75</v>
      </c>
      <c r="O158" s="28">
        <v>3.625</v>
      </c>
      <c r="P158" s="29">
        <f t="shared" si="4"/>
        <v>1.5725179716339615E-2</v>
      </c>
      <c r="Q158" s="29">
        <f t="shared" si="5"/>
        <v>1.3660870409947541E-2</v>
      </c>
    </row>
    <row r="159" spans="1:17">
      <c r="A159" s="27">
        <v>5.5</v>
      </c>
      <c r="B159" s="28">
        <v>43.1</v>
      </c>
      <c r="C159" s="28" t="s">
        <v>49</v>
      </c>
      <c r="D159" s="28">
        <v>25400</v>
      </c>
      <c r="E159" s="28">
        <v>26450</v>
      </c>
      <c r="F159" s="28"/>
      <c r="G159" s="28"/>
      <c r="H159" s="28"/>
      <c r="I159" s="28"/>
      <c r="J159" s="28"/>
      <c r="K159" s="28"/>
      <c r="L159" s="28">
        <v>1208</v>
      </c>
      <c r="M159" s="28">
        <v>0.875</v>
      </c>
      <c r="N159" s="28">
        <v>3.75</v>
      </c>
      <c r="O159" s="28">
        <v>3.625</v>
      </c>
      <c r="P159" s="29">
        <f t="shared" si="4"/>
        <v>1.5725179716339615E-2</v>
      </c>
      <c r="Q159" s="29">
        <f t="shared" si="5"/>
        <v>1.3660870409947541E-2</v>
      </c>
    </row>
    <row r="160" spans="1:17">
      <c r="A160" s="30">
        <v>5.625</v>
      </c>
      <c r="B160" s="31">
        <v>26.7</v>
      </c>
      <c r="C160" s="31" t="s">
        <v>43</v>
      </c>
      <c r="D160" s="31">
        <v>12420</v>
      </c>
      <c r="E160" s="31">
        <v>11870</v>
      </c>
      <c r="F160" s="31"/>
      <c r="G160" s="31">
        <v>9880</v>
      </c>
      <c r="H160" s="31">
        <v>8990</v>
      </c>
      <c r="I160" s="31"/>
      <c r="J160" s="31">
        <v>488</v>
      </c>
      <c r="K160" s="31">
        <v>550</v>
      </c>
      <c r="L160" s="31">
        <v>617</v>
      </c>
      <c r="M160" s="31">
        <v>0.47699999999999998</v>
      </c>
      <c r="N160" s="31">
        <v>4.6710000000000003</v>
      </c>
      <c r="O160" s="31"/>
      <c r="P160" s="32">
        <f t="shared" si="4"/>
        <v>9.5418535068972164E-3</v>
      </c>
      <c r="Q160" s="32">
        <f t="shared" si="5"/>
        <v>2.119510491548475E-2</v>
      </c>
    </row>
    <row r="161" spans="1:17">
      <c r="A161" s="30">
        <v>5.625</v>
      </c>
      <c r="B161" s="31">
        <v>26.7</v>
      </c>
      <c r="C161" s="31" t="s">
        <v>44</v>
      </c>
      <c r="D161" s="31">
        <v>14750</v>
      </c>
      <c r="E161" s="31">
        <v>11870</v>
      </c>
      <c r="F161" s="31"/>
      <c r="G161" s="31">
        <v>9880</v>
      </c>
      <c r="H161" s="31">
        <v>8990</v>
      </c>
      <c r="I161" s="31"/>
      <c r="J161" s="31">
        <v>501</v>
      </c>
      <c r="K161" s="31">
        <v>550</v>
      </c>
      <c r="L161" s="31">
        <v>617</v>
      </c>
      <c r="M161" s="31">
        <v>0.47699999999999998</v>
      </c>
      <c r="N161" s="31">
        <v>4.6710000000000003</v>
      </c>
      <c r="O161" s="31"/>
      <c r="P161" s="32">
        <f t="shared" si="4"/>
        <v>9.5418535068972164E-3</v>
      </c>
      <c r="Q161" s="32">
        <f t="shared" si="5"/>
        <v>2.119510491548475E-2</v>
      </c>
    </row>
    <row r="162" spans="1:17">
      <c r="A162" s="30">
        <v>5.625</v>
      </c>
      <c r="B162" s="31">
        <v>26.7</v>
      </c>
      <c r="C162" s="31" t="s">
        <v>57</v>
      </c>
      <c r="D162" s="31">
        <v>14750</v>
      </c>
      <c r="E162" s="31">
        <v>13360</v>
      </c>
      <c r="F162" s="31"/>
      <c r="G162" s="31">
        <v>11110</v>
      </c>
      <c r="H162" s="31">
        <v>10120</v>
      </c>
      <c r="I162" s="31"/>
      <c r="J162" s="31">
        <v>514</v>
      </c>
      <c r="K162" s="31">
        <v>579</v>
      </c>
      <c r="L162" s="31">
        <v>694</v>
      </c>
      <c r="M162" s="31">
        <v>0.47699999999999998</v>
      </c>
      <c r="N162" s="31">
        <v>4.6710000000000003</v>
      </c>
      <c r="O162" s="31"/>
      <c r="P162" s="32">
        <f t="shared" si="4"/>
        <v>9.5418535068972164E-3</v>
      </c>
      <c r="Q162" s="32">
        <f t="shared" si="5"/>
        <v>2.119510491548475E-2</v>
      </c>
    </row>
    <row r="163" spans="1:17">
      <c r="A163" s="30">
        <v>5.625</v>
      </c>
      <c r="B163" s="31">
        <v>26.7</v>
      </c>
      <c r="C163" s="31" t="s">
        <v>57</v>
      </c>
      <c r="D163" s="31">
        <v>14750</v>
      </c>
      <c r="E163" s="31">
        <v>14100</v>
      </c>
      <c r="F163" s="31"/>
      <c r="G163" s="31">
        <v>11730</v>
      </c>
      <c r="H163" s="31">
        <v>10680</v>
      </c>
      <c r="I163" s="31"/>
      <c r="J163" s="31">
        <v>539</v>
      </c>
      <c r="K163" s="31">
        <v>608</v>
      </c>
      <c r="L163" s="31">
        <v>733</v>
      </c>
      <c r="M163" s="31">
        <v>0.47699999999999998</v>
      </c>
      <c r="N163" s="31">
        <v>4.6710000000000003</v>
      </c>
      <c r="O163" s="31"/>
      <c r="P163" s="32">
        <f t="shared" si="4"/>
        <v>9.5418535068972164E-3</v>
      </c>
      <c r="Q163" s="32">
        <f t="shared" si="5"/>
        <v>2.119510491548475E-2</v>
      </c>
    </row>
    <row r="164" spans="1:17">
      <c r="A164" s="30">
        <v>5.625</v>
      </c>
      <c r="B164" s="31">
        <v>26.7</v>
      </c>
      <c r="C164" s="31" t="s">
        <v>52</v>
      </c>
      <c r="D164" s="31">
        <v>17080</v>
      </c>
      <c r="E164" s="31">
        <v>16320</v>
      </c>
      <c r="F164" s="31"/>
      <c r="G164" s="31">
        <v>13580</v>
      </c>
      <c r="H164" s="31">
        <v>12360</v>
      </c>
      <c r="I164" s="31"/>
      <c r="J164" s="31">
        <v>642</v>
      </c>
      <c r="K164" s="31">
        <v>724</v>
      </c>
      <c r="L164" s="31">
        <v>849</v>
      </c>
      <c r="M164" s="31">
        <v>0.47699999999999998</v>
      </c>
      <c r="N164" s="31">
        <v>4.6710000000000003</v>
      </c>
      <c r="O164" s="31"/>
      <c r="P164" s="32">
        <f t="shared" si="4"/>
        <v>9.5418535068972164E-3</v>
      </c>
      <c r="Q164" s="32">
        <f t="shared" si="5"/>
        <v>2.119510491548475E-2</v>
      </c>
    </row>
    <row r="165" spans="1:17">
      <c r="A165" s="33">
        <v>5.75</v>
      </c>
      <c r="B165" s="34">
        <v>16.5</v>
      </c>
      <c r="C165" s="34" t="s">
        <v>40</v>
      </c>
      <c r="D165" s="34">
        <v>3720</v>
      </c>
      <c r="E165" s="34">
        <v>4620</v>
      </c>
      <c r="F165" s="34"/>
      <c r="G165" s="34"/>
      <c r="H165" s="34">
        <v>4620</v>
      </c>
      <c r="I165" s="34"/>
      <c r="J165" s="34"/>
      <c r="K165" s="34">
        <v>314</v>
      </c>
      <c r="L165" s="34">
        <v>234</v>
      </c>
      <c r="M165" s="34">
        <v>0.27600000000000002</v>
      </c>
      <c r="N165" s="34">
        <v>5.1980000000000004</v>
      </c>
      <c r="O165" s="34"/>
      <c r="P165" s="35">
        <f t="shared" si="4"/>
        <v>5.870697493685636E-3</v>
      </c>
      <c r="Q165" s="35">
        <f t="shared" si="5"/>
        <v>2.6247526714591025E-2</v>
      </c>
    </row>
    <row r="166" spans="1:17">
      <c r="A166" s="33">
        <v>5.75</v>
      </c>
      <c r="B166" s="34">
        <v>18.100000000000001</v>
      </c>
      <c r="C166" s="34" t="s">
        <v>40</v>
      </c>
      <c r="D166" s="34">
        <v>4520</v>
      </c>
      <c r="E166" s="34">
        <v>5090</v>
      </c>
      <c r="F166" s="34"/>
      <c r="G166" s="34"/>
      <c r="H166" s="34">
        <v>5090</v>
      </c>
      <c r="I166" s="34"/>
      <c r="J166" s="34"/>
      <c r="K166" s="34">
        <v>344</v>
      </c>
      <c r="L166" s="34">
        <v>286</v>
      </c>
      <c r="M166" s="34">
        <v>0.30399999999999999</v>
      </c>
      <c r="N166" s="34">
        <v>5.1420000000000003</v>
      </c>
      <c r="O166" s="34"/>
      <c r="P166" s="35">
        <f t="shared" si="4"/>
        <v>6.4331999222848229E-3</v>
      </c>
      <c r="Q166" s="35">
        <f t="shared" si="5"/>
        <v>2.5685024285991842E-2</v>
      </c>
    </row>
    <row r="167" spans="1:17">
      <c r="A167" s="33">
        <v>5.75</v>
      </c>
      <c r="B167" s="34">
        <v>18.100000000000001</v>
      </c>
      <c r="C167" s="34" t="s">
        <v>43</v>
      </c>
      <c r="D167" s="34">
        <v>5700</v>
      </c>
      <c r="E167" s="34">
        <v>7400</v>
      </c>
      <c r="F167" s="34"/>
      <c r="G167" s="34"/>
      <c r="H167" s="34">
        <v>7400</v>
      </c>
      <c r="I167" s="34"/>
      <c r="J167" s="34"/>
      <c r="K167" s="34">
        <v>447</v>
      </c>
      <c r="L167" s="34">
        <v>416</v>
      </c>
      <c r="M167" s="34">
        <v>0.30399999999999999</v>
      </c>
      <c r="N167" s="34">
        <v>5.1420000000000003</v>
      </c>
      <c r="O167" s="34"/>
      <c r="P167" s="35">
        <f t="shared" si="4"/>
        <v>6.4331999222848229E-3</v>
      </c>
      <c r="Q167" s="35">
        <f t="shared" si="5"/>
        <v>2.5685024285991842E-2</v>
      </c>
    </row>
    <row r="168" spans="1:17">
      <c r="A168" s="33">
        <v>5.75</v>
      </c>
      <c r="B168" s="34">
        <v>18.100000000000001</v>
      </c>
      <c r="C168" s="34" t="s">
        <v>45</v>
      </c>
      <c r="D168" s="34">
        <v>5700</v>
      </c>
      <c r="E168" s="34">
        <v>7400</v>
      </c>
      <c r="F168" s="34"/>
      <c r="G168" s="34"/>
      <c r="H168" s="34">
        <v>7400</v>
      </c>
      <c r="I168" s="34"/>
      <c r="J168" s="34"/>
      <c r="K168" s="34">
        <v>466</v>
      </c>
      <c r="L168" s="34">
        <v>416</v>
      </c>
      <c r="M168" s="34">
        <v>0.30399999999999999</v>
      </c>
      <c r="N168" s="34">
        <v>5.1420000000000003</v>
      </c>
      <c r="O168" s="34"/>
      <c r="P168" s="35">
        <f t="shared" si="4"/>
        <v>6.4331999222848229E-3</v>
      </c>
      <c r="Q168" s="35">
        <f t="shared" si="5"/>
        <v>2.5685024285991842E-2</v>
      </c>
    </row>
    <row r="169" spans="1:17">
      <c r="A169" s="33">
        <v>5.75</v>
      </c>
      <c r="B169" s="34">
        <v>18.100000000000001</v>
      </c>
      <c r="C169" s="34" t="s">
        <v>50</v>
      </c>
      <c r="D169" s="34">
        <v>6380</v>
      </c>
      <c r="E169" s="34">
        <v>8790</v>
      </c>
      <c r="F169" s="34"/>
      <c r="G169" s="34"/>
      <c r="H169" s="34">
        <v>8790</v>
      </c>
      <c r="I169" s="34"/>
      <c r="J169" s="34"/>
      <c r="K169" s="34">
        <v>502</v>
      </c>
      <c r="L169" s="34">
        <v>494</v>
      </c>
      <c r="M169" s="34">
        <v>0.30399999999999999</v>
      </c>
      <c r="N169" s="34">
        <v>5.1420000000000003</v>
      </c>
      <c r="O169" s="34"/>
      <c r="P169" s="35">
        <f t="shared" si="4"/>
        <v>6.4331999222848229E-3</v>
      </c>
      <c r="Q169" s="35">
        <f t="shared" si="5"/>
        <v>2.5685024285991842E-2</v>
      </c>
    </row>
    <row r="170" spans="1:17">
      <c r="A170" s="33">
        <v>5.75</v>
      </c>
      <c r="B170" s="34">
        <v>18.100000000000001</v>
      </c>
      <c r="C170" s="34" t="s">
        <v>52</v>
      </c>
      <c r="D170" s="34">
        <v>6640</v>
      </c>
      <c r="E170" s="34">
        <v>10180</v>
      </c>
      <c r="F170" s="34"/>
      <c r="G170" s="34"/>
      <c r="H170" s="34">
        <v>10180</v>
      </c>
      <c r="I170" s="34"/>
      <c r="J170" s="34"/>
      <c r="K170" s="34">
        <v>594</v>
      </c>
      <c r="L170" s="34">
        <v>572</v>
      </c>
      <c r="M170" s="34">
        <v>0.30399999999999999</v>
      </c>
      <c r="N170" s="34">
        <v>5.1420000000000003</v>
      </c>
      <c r="O170" s="34"/>
      <c r="P170" s="35">
        <f t="shared" si="4"/>
        <v>6.4331999222848229E-3</v>
      </c>
      <c r="Q170" s="35">
        <f t="shared" si="5"/>
        <v>2.5685024285991842E-2</v>
      </c>
    </row>
    <row r="171" spans="1:17">
      <c r="A171" s="33">
        <v>5.75</v>
      </c>
      <c r="B171" s="34">
        <v>19.7</v>
      </c>
      <c r="C171" s="34" t="s">
        <v>40</v>
      </c>
      <c r="D171" s="34">
        <v>5410</v>
      </c>
      <c r="E171" s="34">
        <v>5610</v>
      </c>
      <c r="F171" s="34"/>
      <c r="G171" s="34"/>
      <c r="H171" s="34">
        <v>5610</v>
      </c>
      <c r="I171" s="34"/>
      <c r="J171" s="34"/>
      <c r="K171" s="34">
        <v>377</v>
      </c>
      <c r="L171" s="34">
        <v>313</v>
      </c>
      <c r="M171" s="34">
        <v>0.33500000000000002</v>
      </c>
      <c r="N171" s="34">
        <v>5.08</v>
      </c>
      <c r="O171" s="34"/>
      <c r="P171" s="35">
        <f t="shared" si="4"/>
        <v>7.0488634155818916E-3</v>
      </c>
      <c r="Q171" s="35">
        <f t="shared" si="5"/>
        <v>2.506936079269477E-2</v>
      </c>
    </row>
    <row r="172" spans="1:17">
      <c r="A172" s="33">
        <v>5.75</v>
      </c>
      <c r="B172" s="34">
        <v>19.7</v>
      </c>
      <c r="C172" s="34" t="s">
        <v>43</v>
      </c>
      <c r="D172" s="34">
        <v>7030</v>
      </c>
      <c r="E172" s="34">
        <v>8160</v>
      </c>
      <c r="F172" s="34"/>
      <c r="G172" s="34"/>
      <c r="H172" s="34">
        <v>8160</v>
      </c>
      <c r="I172" s="34"/>
      <c r="J172" s="34"/>
      <c r="K172" s="34">
        <v>490</v>
      </c>
      <c r="L172" s="34">
        <v>456</v>
      </c>
      <c r="M172" s="34">
        <v>0.33500000000000002</v>
      </c>
      <c r="N172" s="34">
        <v>5.08</v>
      </c>
      <c r="O172" s="34"/>
      <c r="P172" s="35">
        <f t="shared" si="4"/>
        <v>7.0488634155818916E-3</v>
      </c>
      <c r="Q172" s="35">
        <f t="shared" si="5"/>
        <v>2.506936079269477E-2</v>
      </c>
    </row>
    <row r="173" spans="1:17">
      <c r="A173" s="33">
        <v>5.75</v>
      </c>
      <c r="B173" s="34">
        <v>19.7</v>
      </c>
      <c r="C173" s="34" t="s">
        <v>45</v>
      </c>
      <c r="D173" s="34">
        <v>7030</v>
      </c>
      <c r="E173" s="34">
        <v>8160</v>
      </c>
      <c r="F173" s="34"/>
      <c r="G173" s="34"/>
      <c r="H173" s="34">
        <v>8160</v>
      </c>
      <c r="I173" s="34"/>
      <c r="J173" s="34"/>
      <c r="K173" s="34">
        <v>511</v>
      </c>
      <c r="L173" s="34">
        <v>456</v>
      </c>
      <c r="M173" s="34">
        <v>0.33500000000000002</v>
      </c>
      <c r="N173" s="34">
        <v>5.08</v>
      </c>
      <c r="O173" s="34"/>
      <c r="P173" s="35">
        <f t="shared" si="4"/>
        <v>7.0488634155818916E-3</v>
      </c>
      <c r="Q173" s="35">
        <f t="shared" si="5"/>
        <v>2.506936079269477E-2</v>
      </c>
    </row>
    <row r="174" spans="1:17">
      <c r="A174" s="33">
        <v>5.75</v>
      </c>
      <c r="B174" s="34">
        <v>19.7</v>
      </c>
      <c r="C174" s="34" t="s">
        <v>50</v>
      </c>
      <c r="D174" s="34">
        <v>7980</v>
      </c>
      <c r="E174" s="34">
        <v>9690</v>
      </c>
      <c r="F174" s="34"/>
      <c r="G174" s="34"/>
      <c r="H174" s="34">
        <v>9690</v>
      </c>
      <c r="I174" s="34"/>
      <c r="J174" s="34"/>
      <c r="K174" s="34">
        <v>550</v>
      </c>
      <c r="L174" s="34">
        <v>541</v>
      </c>
      <c r="M174" s="34">
        <v>0.33500000000000002</v>
      </c>
      <c r="N174" s="34">
        <v>5.08</v>
      </c>
      <c r="O174" s="34"/>
      <c r="P174" s="35">
        <f t="shared" si="4"/>
        <v>7.0488634155818916E-3</v>
      </c>
      <c r="Q174" s="35">
        <f t="shared" si="5"/>
        <v>2.506936079269477E-2</v>
      </c>
    </row>
    <row r="175" spans="1:17">
      <c r="A175" s="33">
        <v>5.75</v>
      </c>
      <c r="B175" s="34">
        <v>19.7</v>
      </c>
      <c r="C175" s="34" t="s">
        <v>52</v>
      </c>
      <c r="D175" s="34">
        <v>8530</v>
      </c>
      <c r="E175" s="34">
        <v>11220</v>
      </c>
      <c r="F175" s="34"/>
      <c r="G175" s="34"/>
      <c r="H175" s="34">
        <v>11220</v>
      </c>
      <c r="I175" s="34"/>
      <c r="J175" s="34"/>
      <c r="K175" s="34">
        <v>651</v>
      </c>
      <c r="L175" s="34">
        <v>627</v>
      </c>
      <c r="M175" s="34">
        <v>0.33500000000000002</v>
      </c>
      <c r="N175" s="34">
        <v>5.08</v>
      </c>
      <c r="O175" s="34"/>
      <c r="P175" s="35">
        <f t="shared" si="4"/>
        <v>7.0488634155818916E-3</v>
      </c>
      <c r="Q175" s="35">
        <f t="shared" si="5"/>
        <v>2.506936079269477E-2</v>
      </c>
    </row>
    <row r="176" spans="1:17">
      <c r="A176" s="33">
        <v>5.75</v>
      </c>
      <c r="B176" s="34">
        <v>21.8</v>
      </c>
      <c r="C176" s="34" t="s">
        <v>43</v>
      </c>
      <c r="D176" s="34">
        <v>8740</v>
      </c>
      <c r="E176" s="34">
        <v>9130</v>
      </c>
      <c r="F176" s="34"/>
      <c r="G176" s="34"/>
      <c r="H176" s="34">
        <v>9130</v>
      </c>
      <c r="I176" s="34"/>
      <c r="J176" s="34"/>
      <c r="K176" s="34">
        <v>545</v>
      </c>
      <c r="L176" s="34">
        <v>507</v>
      </c>
      <c r="M176" s="34">
        <v>0.375</v>
      </c>
      <c r="N176" s="34">
        <v>5</v>
      </c>
      <c r="O176" s="34"/>
      <c r="P176" s="35">
        <f t="shared" si="4"/>
        <v>7.8322323683699228E-3</v>
      </c>
      <c r="Q176" s="35">
        <f t="shared" si="5"/>
        <v>2.4285991839906741E-2</v>
      </c>
    </row>
    <row r="177" spans="1:17">
      <c r="A177" s="33">
        <v>5.75</v>
      </c>
      <c r="B177" s="34">
        <v>21.8</v>
      </c>
      <c r="C177" s="34" t="s">
        <v>45</v>
      </c>
      <c r="D177" s="34">
        <v>8740</v>
      </c>
      <c r="E177" s="34">
        <v>9130</v>
      </c>
      <c r="F177" s="34"/>
      <c r="G177" s="34"/>
      <c r="H177" s="34">
        <v>9130</v>
      </c>
      <c r="I177" s="34"/>
      <c r="J177" s="34"/>
      <c r="K177" s="34">
        <v>568</v>
      </c>
      <c r="L177" s="34">
        <v>507</v>
      </c>
      <c r="M177" s="34">
        <v>0.375</v>
      </c>
      <c r="N177" s="34">
        <v>5</v>
      </c>
      <c r="O177" s="34"/>
      <c r="P177" s="35">
        <f t="shared" si="4"/>
        <v>7.8322323683699228E-3</v>
      </c>
      <c r="Q177" s="35">
        <f t="shared" si="5"/>
        <v>2.4285991839906741E-2</v>
      </c>
    </row>
    <row r="178" spans="1:17">
      <c r="A178" s="33">
        <v>5.75</v>
      </c>
      <c r="B178" s="34">
        <v>21.8</v>
      </c>
      <c r="C178" s="34" t="s">
        <v>50</v>
      </c>
      <c r="D178" s="34">
        <v>10050</v>
      </c>
      <c r="E178" s="34">
        <v>10840</v>
      </c>
      <c r="F178" s="34"/>
      <c r="G178" s="34"/>
      <c r="H178" s="34">
        <v>10840</v>
      </c>
      <c r="I178" s="34"/>
      <c r="J178" s="34"/>
      <c r="K178" s="34">
        <v>611</v>
      </c>
      <c r="L178" s="34">
        <v>602</v>
      </c>
      <c r="M178" s="34">
        <v>0.375</v>
      </c>
      <c r="N178" s="34">
        <v>5</v>
      </c>
      <c r="O178" s="34"/>
      <c r="P178" s="35">
        <f t="shared" si="4"/>
        <v>7.8322323683699228E-3</v>
      </c>
      <c r="Q178" s="35">
        <f t="shared" si="5"/>
        <v>2.4285991839906741E-2</v>
      </c>
    </row>
    <row r="179" spans="1:17">
      <c r="A179" s="33">
        <v>5.75</v>
      </c>
      <c r="B179" s="34">
        <v>21.8</v>
      </c>
      <c r="C179" s="34" t="s">
        <v>52</v>
      </c>
      <c r="D179" s="34">
        <v>10960</v>
      </c>
      <c r="E179" s="34">
        <v>12550</v>
      </c>
      <c r="F179" s="34"/>
      <c r="G179" s="34"/>
      <c r="H179" s="34">
        <v>12550</v>
      </c>
      <c r="I179" s="34"/>
      <c r="J179" s="34"/>
      <c r="K179" s="34">
        <v>723</v>
      </c>
      <c r="L179" s="34">
        <v>697</v>
      </c>
      <c r="M179" s="34">
        <v>0.375</v>
      </c>
      <c r="N179" s="34">
        <v>5</v>
      </c>
      <c r="O179" s="34"/>
      <c r="P179" s="35">
        <f t="shared" si="4"/>
        <v>7.8322323683699228E-3</v>
      </c>
      <c r="Q179" s="35">
        <f t="shared" si="5"/>
        <v>2.4285991839906741E-2</v>
      </c>
    </row>
    <row r="180" spans="1:17">
      <c r="A180" s="33">
        <v>5.75</v>
      </c>
      <c r="B180" s="34">
        <v>24.2</v>
      </c>
      <c r="C180" s="34" t="s">
        <v>43</v>
      </c>
      <c r="D180" s="34">
        <v>10650</v>
      </c>
      <c r="E180" s="34">
        <v>10230</v>
      </c>
      <c r="F180" s="34"/>
      <c r="G180" s="34"/>
      <c r="H180" s="34">
        <v>10230</v>
      </c>
      <c r="I180" s="34"/>
      <c r="J180" s="34"/>
      <c r="K180" s="34">
        <v>605</v>
      </c>
      <c r="L180" s="34">
        <v>563</v>
      </c>
      <c r="M180" s="34">
        <v>0.42</v>
      </c>
      <c r="N180" s="34">
        <v>4.91</v>
      </c>
      <c r="O180" s="34"/>
      <c r="P180" s="35">
        <f t="shared" si="4"/>
        <v>8.6986594132504366E-3</v>
      </c>
      <c r="Q180" s="35">
        <f t="shared" si="5"/>
        <v>2.3419564795026226E-2</v>
      </c>
    </row>
    <row r="181" spans="1:17">
      <c r="A181" s="33">
        <v>5.75</v>
      </c>
      <c r="B181" s="34">
        <v>24.2</v>
      </c>
      <c r="C181" s="34" t="s">
        <v>45</v>
      </c>
      <c r="D181" s="34">
        <v>10650</v>
      </c>
      <c r="E181" s="34">
        <v>10230</v>
      </c>
      <c r="F181" s="34"/>
      <c r="G181" s="34"/>
      <c r="H181" s="34">
        <v>10230</v>
      </c>
      <c r="I181" s="34"/>
      <c r="J181" s="34"/>
      <c r="K181" s="34">
        <v>630</v>
      </c>
      <c r="L181" s="34">
        <v>563</v>
      </c>
      <c r="M181" s="34">
        <v>0.42</v>
      </c>
      <c r="N181" s="34">
        <v>4.91</v>
      </c>
      <c r="O181" s="34"/>
      <c r="P181" s="35">
        <f t="shared" si="4"/>
        <v>8.6986594132504366E-3</v>
      </c>
      <c r="Q181" s="35">
        <f t="shared" si="5"/>
        <v>2.3419564795026226E-2</v>
      </c>
    </row>
    <row r="182" spans="1:17">
      <c r="A182" s="33">
        <v>5.75</v>
      </c>
      <c r="B182" s="34">
        <v>24.2</v>
      </c>
      <c r="C182" s="34" t="s">
        <v>50</v>
      </c>
      <c r="D182" s="34">
        <v>12370</v>
      </c>
      <c r="E182" s="34">
        <v>12140</v>
      </c>
      <c r="F182" s="34"/>
      <c r="G182" s="34"/>
      <c r="H182" s="34">
        <v>12140</v>
      </c>
      <c r="I182" s="34"/>
      <c r="J182" s="34"/>
      <c r="K182" s="34">
        <v>679</v>
      </c>
      <c r="L182" s="34">
        <v>668</v>
      </c>
      <c r="M182" s="34">
        <v>0.42</v>
      </c>
      <c r="N182" s="34">
        <v>4.91</v>
      </c>
      <c r="O182" s="34"/>
      <c r="P182" s="35">
        <f t="shared" si="4"/>
        <v>8.6986594132504366E-3</v>
      </c>
      <c r="Q182" s="35">
        <f t="shared" si="5"/>
        <v>2.3419564795026226E-2</v>
      </c>
    </row>
    <row r="183" spans="1:17">
      <c r="A183" s="33">
        <v>5.75</v>
      </c>
      <c r="B183" s="34">
        <v>24.2</v>
      </c>
      <c r="C183" s="34" t="s">
        <v>52</v>
      </c>
      <c r="D183" s="34">
        <v>13700</v>
      </c>
      <c r="E183" s="34">
        <v>14060</v>
      </c>
      <c r="F183" s="34"/>
      <c r="G183" s="34"/>
      <c r="H183" s="34">
        <v>14060</v>
      </c>
      <c r="I183" s="34"/>
      <c r="J183" s="34"/>
      <c r="K183" s="34">
        <v>803</v>
      </c>
      <c r="L183" s="34">
        <v>774</v>
      </c>
      <c r="M183" s="34">
        <v>0.42</v>
      </c>
      <c r="N183" s="34">
        <v>4.91</v>
      </c>
      <c r="O183" s="34"/>
      <c r="P183" s="35">
        <f t="shared" si="4"/>
        <v>8.6986594132504366E-3</v>
      </c>
      <c r="Q183" s="35">
        <f t="shared" si="5"/>
        <v>2.3419564795026226E-2</v>
      </c>
    </row>
    <row r="184" spans="1:17">
      <c r="A184" s="36">
        <v>6.625</v>
      </c>
      <c r="B184" s="37">
        <v>20</v>
      </c>
      <c r="C184" s="37" t="s">
        <v>58</v>
      </c>
      <c r="D184" s="37">
        <v>2520</v>
      </c>
      <c r="E184" s="37">
        <v>3040</v>
      </c>
      <c r="F184" s="37">
        <v>3040</v>
      </c>
      <c r="G184" s="37"/>
      <c r="H184" s="37"/>
      <c r="I184" s="37">
        <v>184</v>
      </c>
      <c r="J184" s="37"/>
      <c r="K184" s="37"/>
      <c r="L184" s="37">
        <v>229</v>
      </c>
      <c r="M184" s="37">
        <v>0.28799999999999998</v>
      </c>
      <c r="N184" s="37">
        <v>6.0490000000000004</v>
      </c>
      <c r="O184" s="37">
        <v>5.9240000000000004</v>
      </c>
      <c r="P184" s="38">
        <f t="shared" si="4"/>
        <v>7.0917272197396465E-3</v>
      </c>
      <c r="Q184" s="38">
        <f t="shared" si="5"/>
        <v>3.5545367204196626E-2</v>
      </c>
    </row>
    <row r="185" spans="1:17">
      <c r="A185" s="36">
        <v>6.625</v>
      </c>
      <c r="B185" s="37">
        <v>20</v>
      </c>
      <c r="C185" s="37" t="s">
        <v>40</v>
      </c>
      <c r="D185" s="37">
        <v>2970</v>
      </c>
      <c r="E185" s="37">
        <v>4180</v>
      </c>
      <c r="F185" s="37">
        <v>4180</v>
      </c>
      <c r="G185" s="37">
        <v>4180</v>
      </c>
      <c r="H185" s="37">
        <v>4180</v>
      </c>
      <c r="I185" s="37">
        <v>245</v>
      </c>
      <c r="J185" s="37">
        <v>266</v>
      </c>
      <c r="K185" s="37">
        <v>374</v>
      </c>
      <c r="L185" s="37">
        <v>315</v>
      </c>
      <c r="M185" s="37">
        <v>0.28799999999999998</v>
      </c>
      <c r="N185" s="37">
        <v>6.0490000000000004</v>
      </c>
      <c r="O185" s="37">
        <v>5.9240000000000004</v>
      </c>
      <c r="P185" s="38">
        <f t="shared" si="4"/>
        <v>7.0917272197396465E-3</v>
      </c>
      <c r="Q185" s="38">
        <f t="shared" si="5"/>
        <v>3.5545367204196626E-2</v>
      </c>
    </row>
    <row r="186" spans="1:17">
      <c r="A186" s="36">
        <v>6.625</v>
      </c>
      <c r="B186" s="37">
        <v>20</v>
      </c>
      <c r="C186" s="37" t="s">
        <v>41</v>
      </c>
      <c r="D186" s="37">
        <v>2970</v>
      </c>
      <c r="E186" s="37">
        <v>4180</v>
      </c>
      <c r="F186" s="37">
        <v>4180</v>
      </c>
      <c r="G186" s="37">
        <v>4180</v>
      </c>
      <c r="H186" s="37">
        <v>4180</v>
      </c>
      <c r="I186" s="37">
        <v>267</v>
      </c>
      <c r="J186" s="37">
        <v>290</v>
      </c>
      <c r="K186" s="37">
        <v>453</v>
      </c>
      <c r="L186" s="37">
        <v>315</v>
      </c>
      <c r="M186" s="37">
        <v>0.28799999999999998</v>
      </c>
      <c r="N186" s="37">
        <v>6.0490000000000004</v>
      </c>
      <c r="O186" s="37">
        <v>5.9240000000000004</v>
      </c>
      <c r="P186" s="38">
        <f t="shared" si="4"/>
        <v>7.0917272197396465E-3</v>
      </c>
      <c r="Q186" s="38">
        <f t="shared" si="5"/>
        <v>3.5545367204196626E-2</v>
      </c>
    </row>
    <row r="187" spans="1:17">
      <c r="A187" s="36">
        <v>6.625</v>
      </c>
      <c r="B187" s="37">
        <v>20</v>
      </c>
      <c r="C187" s="37" t="s">
        <v>42</v>
      </c>
      <c r="D187" s="37">
        <v>3190</v>
      </c>
      <c r="E187" s="37">
        <v>4940</v>
      </c>
      <c r="F187" s="37">
        <v>4940</v>
      </c>
      <c r="G187" s="37">
        <v>4940</v>
      </c>
      <c r="H187" s="37">
        <v>4940</v>
      </c>
      <c r="I187" s="37">
        <v>285</v>
      </c>
      <c r="J187" s="37">
        <v>309</v>
      </c>
      <c r="K187" s="37">
        <v>428</v>
      </c>
      <c r="L187" s="37">
        <v>373</v>
      </c>
      <c r="M187" s="37">
        <v>0.28799999999999998</v>
      </c>
      <c r="N187" s="37">
        <v>6.0490000000000004</v>
      </c>
      <c r="O187" s="37">
        <v>5.9240000000000004</v>
      </c>
      <c r="P187" s="38">
        <f t="shared" si="4"/>
        <v>7.0917272197396465E-3</v>
      </c>
      <c r="Q187" s="38">
        <f t="shared" si="5"/>
        <v>3.5545367204196626E-2</v>
      </c>
    </row>
    <row r="188" spans="1:17">
      <c r="A188" s="36">
        <v>6.625</v>
      </c>
      <c r="B188" s="37">
        <v>24</v>
      </c>
      <c r="C188" s="37" t="s">
        <v>40</v>
      </c>
      <c r="D188" s="37">
        <v>4560</v>
      </c>
      <c r="E188" s="37">
        <v>5110</v>
      </c>
      <c r="F188" s="37">
        <v>5110</v>
      </c>
      <c r="G188" s="37">
        <v>5110</v>
      </c>
      <c r="H188" s="37">
        <v>5110</v>
      </c>
      <c r="I188" s="37">
        <v>314</v>
      </c>
      <c r="J188" s="37">
        <v>340</v>
      </c>
      <c r="K188" s="37">
        <v>453</v>
      </c>
      <c r="L188" s="37">
        <v>382</v>
      </c>
      <c r="M188" s="37">
        <v>0.35199999999999998</v>
      </c>
      <c r="N188" s="37">
        <v>5.9210000000000003</v>
      </c>
      <c r="O188" s="37">
        <v>5.7960000000000003</v>
      </c>
      <c r="P188" s="38">
        <f t="shared" si="4"/>
        <v>8.5801282300369108E-3</v>
      </c>
      <c r="Q188" s="38">
        <f t="shared" si="5"/>
        <v>3.4056966193899356E-2</v>
      </c>
    </row>
    <row r="189" spans="1:17">
      <c r="A189" s="36">
        <v>6.625</v>
      </c>
      <c r="B189" s="37">
        <v>24</v>
      </c>
      <c r="C189" s="37" t="s">
        <v>41</v>
      </c>
      <c r="D189" s="37">
        <v>4560</v>
      </c>
      <c r="E189" s="37">
        <v>5110</v>
      </c>
      <c r="F189" s="37">
        <v>5110</v>
      </c>
      <c r="G189" s="37">
        <v>5110</v>
      </c>
      <c r="H189" s="37">
        <v>5110</v>
      </c>
      <c r="I189" s="37">
        <v>342</v>
      </c>
      <c r="J189" s="37">
        <v>372</v>
      </c>
      <c r="K189" s="37">
        <v>548</v>
      </c>
      <c r="L189" s="37">
        <v>382</v>
      </c>
      <c r="M189" s="37">
        <v>0.35199999999999998</v>
      </c>
      <c r="N189" s="37">
        <v>5.9210000000000003</v>
      </c>
      <c r="O189" s="37">
        <v>5.7960000000000003</v>
      </c>
      <c r="P189" s="38">
        <f t="shared" si="4"/>
        <v>8.5801282300369108E-3</v>
      </c>
      <c r="Q189" s="38">
        <f t="shared" si="5"/>
        <v>3.4056966193899356E-2</v>
      </c>
    </row>
    <row r="190" spans="1:17">
      <c r="A190" s="36">
        <v>6.625</v>
      </c>
      <c r="B190" s="37">
        <v>24</v>
      </c>
      <c r="C190" s="37" t="s">
        <v>42</v>
      </c>
      <c r="D190" s="37">
        <v>5080</v>
      </c>
      <c r="E190" s="37">
        <v>6040</v>
      </c>
      <c r="F190" s="37">
        <v>6040</v>
      </c>
      <c r="G190" s="37">
        <v>6040</v>
      </c>
      <c r="H190" s="37">
        <v>6040</v>
      </c>
      <c r="I190" s="37">
        <v>366</v>
      </c>
      <c r="J190" s="37">
        <v>397</v>
      </c>
      <c r="K190" s="37">
        <v>518</v>
      </c>
      <c r="L190" s="37">
        <v>451</v>
      </c>
      <c r="M190" s="37">
        <v>0.35199999999999998</v>
      </c>
      <c r="N190" s="37">
        <v>5.9210000000000003</v>
      </c>
      <c r="O190" s="37">
        <v>5.7960000000000003</v>
      </c>
      <c r="P190" s="38">
        <f t="shared" si="4"/>
        <v>8.5801282300369108E-3</v>
      </c>
      <c r="Q190" s="38">
        <f t="shared" si="5"/>
        <v>3.4056966193899356E-2</v>
      </c>
    </row>
    <row r="191" spans="1:17">
      <c r="A191" s="36">
        <v>6.625</v>
      </c>
      <c r="B191" s="37">
        <v>24</v>
      </c>
      <c r="C191" s="37" t="s">
        <v>43</v>
      </c>
      <c r="D191" s="37">
        <v>5760</v>
      </c>
      <c r="E191" s="37">
        <v>7440</v>
      </c>
      <c r="F191" s="37"/>
      <c r="G191" s="37">
        <v>7440</v>
      </c>
      <c r="H191" s="37">
        <v>7440</v>
      </c>
      <c r="I191" s="37"/>
      <c r="J191" s="37">
        <v>473</v>
      </c>
      <c r="K191" s="37">
        <v>592</v>
      </c>
      <c r="L191" s="37">
        <v>555</v>
      </c>
      <c r="M191" s="37">
        <v>0.35199999999999998</v>
      </c>
      <c r="N191" s="37">
        <v>5.9210000000000003</v>
      </c>
      <c r="O191" s="37">
        <v>5.7960000000000003</v>
      </c>
      <c r="P191" s="38">
        <f t="shared" si="4"/>
        <v>8.5801282300369108E-3</v>
      </c>
      <c r="Q191" s="38">
        <f t="shared" si="5"/>
        <v>3.4056966193899356E-2</v>
      </c>
    </row>
    <row r="192" spans="1:17">
      <c r="A192" s="36">
        <v>6.625</v>
      </c>
      <c r="B192" s="37">
        <v>24</v>
      </c>
      <c r="C192" s="37" t="s">
        <v>47</v>
      </c>
      <c r="D192" s="37">
        <v>6140</v>
      </c>
      <c r="E192" s="37">
        <v>8370</v>
      </c>
      <c r="F192" s="37"/>
      <c r="G192" s="37">
        <v>8370</v>
      </c>
      <c r="H192" s="37">
        <v>8370</v>
      </c>
      <c r="I192" s="37"/>
      <c r="J192" s="37">
        <v>520</v>
      </c>
      <c r="K192" s="37">
        <v>633</v>
      </c>
      <c r="L192" s="37">
        <v>624</v>
      </c>
      <c r="M192" s="37">
        <v>0.35199999999999998</v>
      </c>
      <c r="N192" s="37">
        <v>5.9210000000000003</v>
      </c>
      <c r="O192" s="37">
        <v>5.7960000000000003</v>
      </c>
      <c r="P192" s="38">
        <f t="shared" si="4"/>
        <v>8.5801282300369108E-3</v>
      </c>
      <c r="Q192" s="38">
        <f t="shared" si="5"/>
        <v>3.4056966193899356E-2</v>
      </c>
    </row>
    <row r="193" spans="1:17">
      <c r="A193" s="36">
        <v>6.625</v>
      </c>
      <c r="B193" s="37">
        <v>24</v>
      </c>
      <c r="C193" s="37" t="s">
        <v>50</v>
      </c>
      <c r="D193" s="37">
        <v>6310</v>
      </c>
      <c r="E193" s="37">
        <v>8830</v>
      </c>
      <c r="F193" s="37"/>
      <c r="G193" s="37">
        <v>8830</v>
      </c>
      <c r="H193" s="37">
        <v>8830</v>
      </c>
      <c r="I193" s="37"/>
      <c r="J193" s="37">
        <v>546</v>
      </c>
      <c r="K193" s="37">
        <v>665</v>
      </c>
      <c r="L193" s="37">
        <v>659</v>
      </c>
      <c r="M193" s="37">
        <v>0.35199999999999998</v>
      </c>
      <c r="N193" s="37">
        <v>5.9210000000000003</v>
      </c>
      <c r="O193" s="37">
        <v>5.7960000000000003</v>
      </c>
      <c r="P193" s="38">
        <f t="shared" si="4"/>
        <v>8.5801282300369108E-3</v>
      </c>
      <c r="Q193" s="38">
        <f t="shared" si="5"/>
        <v>3.4056966193899356E-2</v>
      </c>
    </row>
    <row r="194" spans="1:17">
      <c r="A194" s="36">
        <v>6.625</v>
      </c>
      <c r="B194" s="37">
        <v>24</v>
      </c>
      <c r="C194" s="37" t="s">
        <v>52</v>
      </c>
      <c r="D194" s="37">
        <v>6730</v>
      </c>
      <c r="E194" s="37">
        <v>10230</v>
      </c>
      <c r="F194" s="37"/>
      <c r="G194" s="37">
        <v>10230</v>
      </c>
      <c r="H194" s="37">
        <v>10230</v>
      </c>
      <c r="I194" s="37"/>
      <c r="J194" s="37">
        <v>641</v>
      </c>
      <c r="K194" s="37">
        <v>786</v>
      </c>
      <c r="L194" s="37">
        <v>763</v>
      </c>
      <c r="M194" s="37">
        <v>0.35199999999999998</v>
      </c>
      <c r="N194" s="37">
        <v>5.9210000000000003</v>
      </c>
      <c r="O194" s="37">
        <v>5.7960000000000003</v>
      </c>
      <c r="P194" s="38">
        <f t="shared" si="4"/>
        <v>8.5801282300369108E-3</v>
      </c>
      <c r="Q194" s="38">
        <f t="shared" si="5"/>
        <v>3.4056966193899356E-2</v>
      </c>
    </row>
    <row r="195" spans="1:17">
      <c r="A195" s="36">
        <v>6.625</v>
      </c>
      <c r="B195" s="37">
        <v>28</v>
      </c>
      <c r="C195" s="37" t="s">
        <v>42</v>
      </c>
      <c r="D195" s="37">
        <v>7010</v>
      </c>
      <c r="E195" s="37">
        <v>7160</v>
      </c>
      <c r="F195" s="37"/>
      <c r="G195" s="37">
        <v>7160</v>
      </c>
      <c r="H195" s="37">
        <v>7160</v>
      </c>
      <c r="I195" s="37"/>
      <c r="J195" s="37">
        <v>483</v>
      </c>
      <c r="K195" s="37">
        <v>607</v>
      </c>
      <c r="L195" s="37">
        <v>529</v>
      </c>
      <c r="M195" s="37">
        <v>0.41699999999999998</v>
      </c>
      <c r="N195" s="37">
        <v>5.7910000000000004</v>
      </c>
      <c r="O195" s="37">
        <v>5.6660000000000004</v>
      </c>
      <c r="P195" s="38">
        <f t="shared" si="4"/>
        <v>1.0059203419467646E-2</v>
      </c>
      <c r="Q195" s="38">
        <f t="shared" si="5"/>
        <v>3.2577891004468625E-2</v>
      </c>
    </row>
    <row r="196" spans="1:17">
      <c r="A196" s="36">
        <v>6.625</v>
      </c>
      <c r="B196" s="37">
        <v>28</v>
      </c>
      <c r="C196" s="37" t="s">
        <v>43</v>
      </c>
      <c r="D196" s="37">
        <v>8170</v>
      </c>
      <c r="E196" s="37">
        <v>8810</v>
      </c>
      <c r="F196" s="37"/>
      <c r="G196" s="37">
        <v>8810</v>
      </c>
      <c r="H196" s="37">
        <v>8810</v>
      </c>
      <c r="I196" s="37"/>
      <c r="J196" s="37">
        <v>576</v>
      </c>
      <c r="K196" s="37">
        <v>693</v>
      </c>
      <c r="L196" s="37">
        <v>651</v>
      </c>
      <c r="M196" s="37">
        <v>0.41699999999999998</v>
      </c>
      <c r="N196" s="37">
        <v>5.7910000000000004</v>
      </c>
      <c r="O196" s="37">
        <v>5.6660000000000004</v>
      </c>
      <c r="P196" s="38">
        <f t="shared" si="4"/>
        <v>1.0059203419467646E-2</v>
      </c>
      <c r="Q196" s="38">
        <f t="shared" si="5"/>
        <v>3.2577891004468625E-2</v>
      </c>
    </row>
    <row r="197" spans="1:17">
      <c r="A197" s="36">
        <v>6.625</v>
      </c>
      <c r="B197" s="37">
        <v>28</v>
      </c>
      <c r="C197" s="37" t="s">
        <v>45</v>
      </c>
      <c r="D197" s="37">
        <v>8170</v>
      </c>
      <c r="E197" s="37">
        <v>8810</v>
      </c>
      <c r="F197" s="37"/>
      <c r="G197" s="37">
        <v>8810</v>
      </c>
      <c r="H197" s="37">
        <v>8810</v>
      </c>
      <c r="I197" s="37"/>
      <c r="J197" s="37">
        <v>586</v>
      </c>
      <c r="K197" s="37">
        <v>721</v>
      </c>
      <c r="L197" s="37">
        <v>651</v>
      </c>
      <c r="M197" s="37">
        <v>0.41699999999999998</v>
      </c>
      <c r="N197" s="37">
        <v>5.7910000000000004</v>
      </c>
      <c r="O197" s="37">
        <v>5.6660000000000004</v>
      </c>
      <c r="P197" s="38">
        <f t="shared" ref="P197:P260" si="6">(A197^2-N197^2)/1029.4</f>
        <v>1.0059203419467646E-2</v>
      </c>
      <c r="Q197" s="38">
        <f t="shared" ref="Q197:Q260" si="7">N197^2/1029.4</f>
        <v>3.2577891004468625E-2</v>
      </c>
    </row>
    <row r="198" spans="1:17">
      <c r="A198" s="36">
        <v>6.625</v>
      </c>
      <c r="B198" s="37">
        <v>28</v>
      </c>
      <c r="C198" s="37" t="s">
        <v>47</v>
      </c>
      <c r="D198" s="37">
        <v>8880</v>
      </c>
      <c r="E198" s="37">
        <v>9910</v>
      </c>
      <c r="F198" s="37"/>
      <c r="G198" s="37">
        <v>9910</v>
      </c>
      <c r="H198" s="37">
        <v>9910</v>
      </c>
      <c r="I198" s="37"/>
      <c r="J198" s="37">
        <v>633</v>
      </c>
      <c r="K198" s="37">
        <v>742</v>
      </c>
      <c r="L198" s="37">
        <v>732</v>
      </c>
      <c r="M198" s="37">
        <v>0.41699999999999998</v>
      </c>
      <c r="N198" s="37">
        <v>5.7910000000000004</v>
      </c>
      <c r="O198" s="37">
        <v>5.6660000000000004</v>
      </c>
      <c r="P198" s="38">
        <f t="shared" si="6"/>
        <v>1.0059203419467646E-2</v>
      </c>
      <c r="Q198" s="38">
        <f t="shared" si="7"/>
        <v>3.2577891004468625E-2</v>
      </c>
    </row>
    <row r="199" spans="1:17">
      <c r="A199" s="36">
        <v>6.625</v>
      </c>
      <c r="B199" s="37">
        <v>28</v>
      </c>
      <c r="C199" s="37" t="s">
        <v>50</v>
      </c>
      <c r="D199" s="37">
        <v>9220</v>
      </c>
      <c r="E199" s="37">
        <v>10460</v>
      </c>
      <c r="F199" s="37"/>
      <c r="G199" s="37">
        <v>10460</v>
      </c>
      <c r="H199" s="37">
        <v>10460</v>
      </c>
      <c r="I199" s="37"/>
      <c r="J199" s="37">
        <v>665</v>
      </c>
      <c r="K199" s="37">
        <v>780</v>
      </c>
      <c r="L199" s="37">
        <v>773</v>
      </c>
      <c r="M199" s="37">
        <v>0.41699999999999998</v>
      </c>
      <c r="N199" s="37">
        <v>5.7910000000000004</v>
      </c>
      <c r="O199" s="37">
        <v>5.6660000000000004</v>
      </c>
      <c r="P199" s="38">
        <f t="shared" si="6"/>
        <v>1.0059203419467646E-2</v>
      </c>
      <c r="Q199" s="38">
        <f t="shared" si="7"/>
        <v>3.2577891004468625E-2</v>
      </c>
    </row>
    <row r="200" spans="1:17">
      <c r="A200" s="36">
        <v>6.625</v>
      </c>
      <c r="B200" s="37">
        <v>28</v>
      </c>
      <c r="C200" s="37" t="s">
        <v>52</v>
      </c>
      <c r="D200" s="37">
        <v>10160</v>
      </c>
      <c r="E200" s="37">
        <v>12120</v>
      </c>
      <c r="F200" s="37"/>
      <c r="G200" s="37">
        <v>12120</v>
      </c>
      <c r="H200" s="37">
        <v>12120</v>
      </c>
      <c r="I200" s="37"/>
      <c r="J200" s="37">
        <v>781</v>
      </c>
      <c r="K200" s="37">
        <v>922</v>
      </c>
      <c r="L200" s="37">
        <v>895</v>
      </c>
      <c r="M200" s="37">
        <v>0.41699999999999998</v>
      </c>
      <c r="N200" s="37">
        <v>5.7910000000000004</v>
      </c>
      <c r="O200" s="37">
        <v>5.6660000000000004</v>
      </c>
      <c r="P200" s="38">
        <f t="shared" si="6"/>
        <v>1.0059203419467646E-2</v>
      </c>
      <c r="Q200" s="38">
        <f t="shared" si="7"/>
        <v>3.2577891004468625E-2</v>
      </c>
    </row>
    <row r="201" spans="1:17">
      <c r="A201" s="36">
        <v>6.625</v>
      </c>
      <c r="B201" s="37">
        <v>32</v>
      </c>
      <c r="C201" s="37" t="s">
        <v>43</v>
      </c>
      <c r="D201" s="37">
        <v>10320</v>
      </c>
      <c r="E201" s="37">
        <v>10040</v>
      </c>
      <c r="F201" s="37"/>
      <c r="G201" s="37">
        <v>10040</v>
      </c>
      <c r="H201" s="37">
        <v>9820</v>
      </c>
      <c r="I201" s="37"/>
      <c r="J201" s="37">
        <v>666</v>
      </c>
      <c r="K201" s="37">
        <v>783</v>
      </c>
      <c r="L201" s="37">
        <v>734</v>
      </c>
      <c r="M201" s="37">
        <v>0.47499999999999998</v>
      </c>
      <c r="N201" s="37">
        <v>5.6749999999999998</v>
      </c>
      <c r="O201" s="37">
        <v>5.55</v>
      </c>
      <c r="P201" s="38">
        <f t="shared" si="6"/>
        <v>1.1351272585972412E-2</v>
      </c>
      <c r="Q201" s="38">
        <f t="shared" si="7"/>
        <v>3.1285821837963856E-2</v>
      </c>
    </row>
    <row r="202" spans="1:17">
      <c r="A202" s="36">
        <v>6.625</v>
      </c>
      <c r="B202" s="37">
        <v>32</v>
      </c>
      <c r="C202" s="37" t="s">
        <v>45</v>
      </c>
      <c r="D202" s="37">
        <v>10320</v>
      </c>
      <c r="E202" s="37">
        <v>10040</v>
      </c>
      <c r="F202" s="37"/>
      <c r="G202" s="37">
        <v>10040</v>
      </c>
      <c r="H202" s="37">
        <v>9820</v>
      </c>
      <c r="I202" s="37"/>
      <c r="J202" s="37">
        <v>677</v>
      </c>
      <c r="K202" s="37">
        <v>814</v>
      </c>
      <c r="L202" s="37">
        <v>734</v>
      </c>
      <c r="M202" s="37">
        <v>0.47499999999999998</v>
      </c>
      <c r="N202" s="37">
        <v>5.6749999999999998</v>
      </c>
      <c r="O202" s="37">
        <v>5.55</v>
      </c>
      <c r="P202" s="38">
        <f t="shared" si="6"/>
        <v>1.1351272585972412E-2</v>
      </c>
      <c r="Q202" s="38">
        <f t="shared" si="7"/>
        <v>3.1285821837963856E-2</v>
      </c>
    </row>
    <row r="203" spans="1:17">
      <c r="A203" s="36">
        <v>6.625</v>
      </c>
      <c r="B203" s="37">
        <v>32</v>
      </c>
      <c r="C203" s="37" t="s">
        <v>47</v>
      </c>
      <c r="D203" s="37">
        <v>11330</v>
      </c>
      <c r="E203" s="37">
        <v>11290</v>
      </c>
      <c r="F203" s="37"/>
      <c r="G203" s="37">
        <v>11290</v>
      </c>
      <c r="H203" s="37">
        <v>11050</v>
      </c>
      <c r="I203" s="37"/>
      <c r="J203" s="37">
        <v>732</v>
      </c>
      <c r="K203" s="37">
        <v>837</v>
      </c>
      <c r="L203" s="37">
        <v>826</v>
      </c>
      <c r="M203" s="37">
        <v>0.47499999999999998</v>
      </c>
      <c r="N203" s="37">
        <v>5.6749999999999998</v>
      </c>
      <c r="O203" s="37">
        <v>5.55</v>
      </c>
      <c r="P203" s="38">
        <f t="shared" si="6"/>
        <v>1.1351272585972412E-2</v>
      </c>
      <c r="Q203" s="38">
        <f t="shared" si="7"/>
        <v>3.1285821837963856E-2</v>
      </c>
    </row>
    <row r="204" spans="1:17">
      <c r="A204" s="36">
        <v>6.625</v>
      </c>
      <c r="B204" s="37">
        <v>32</v>
      </c>
      <c r="C204" s="37" t="s">
        <v>50</v>
      </c>
      <c r="D204" s="37">
        <v>11810</v>
      </c>
      <c r="E204" s="37">
        <v>11920</v>
      </c>
      <c r="F204" s="37"/>
      <c r="G204" s="37">
        <v>11920</v>
      </c>
      <c r="H204" s="37">
        <v>11660</v>
      </c>
      <c r="I204" s="37"/>
      <c r="J204" s="37">
        <v>769</v>
      </c>
      <c r="K204" s="37">
        <v>880</v>
      </c>
      <c r="L204" s="37">
        <v>872</v>
      </c>
      <c r="M204" s="37">
        <v>0.47499999999999998</v>
      </c>
      <c r="N204" s="37">
        <v>5.6749999999999998</v>
      </c>
      <c r="O204" s="37">
        <v>5.55</v>
      </c>
      <c r="P204" s="38">
        <f t="shared" si="6"/>
        <v>1.1351272585972412E-2</v>
      </c>
      <c r="Q204" s="38">
        <f t="shared" si="7"/>
        <v>3.1285821837963856E-2</v>
      </c>
    </row>
    <row r="205" spans="1:17">
      <c r="A205" s="36">
        <v>6.625</v>
      </c>
      <c r="B205" s="37">
        <v>32</v>
      </c>
      <c r="C205" s="37" t="s">
        <v>52</v>
      </c>
      <c r="D205" s="37">
        <v>13220</v>
      </c>
      <c r="E205" s="37">
        <v>13800</v>
      </c>
      <c r="F205" s="37"/>
      <c r="G205" s="37">
        <v>13800</v>
      </c>
      <c r="H205" s="37">
        <v>13500</v>
      </c>
      <c r="I205" s="37"/>
      <c r="J205" s="37">
        <v>904</v>
      </c>
      <c r="K205" s="37">
        <v>1040</v>
      </c>
      <c r="L205" s="37">
        <v>1009</v>
      </c>
      <c r="M205" s="37">
        <v>0.47499999999999998</v>
      </c>
      <c r="N205" s="37">
        <v>5.6749999999999998</v>
      </c>
      <c r="O205" s="37">
        <v>5.55</v>
      </c>
      <c r="P205" s="38">
        <f t="shared" si="6"/>
        <v>1.1351272585972412E-2</v>
      </c>
      <c r="Q205" s="38">
        <f t="shared" si="7"/>
        <v>3.1285821837963856E-2</v>
      </c>
    </row>
    <row r="206" spans="1:17">
      <c r="A206" s="36">
        <v>6.625</v>
      </c>
      <c r="B206" s="37">
        <v>32</v>
      </c>
      <c r="C206" s="37" t="s">
        <v>53</v>
      </c>
      <c r="D206" s="37">
        <v>14530</v>
      </c>
      <c r="E206" s="37">
        <v>15680</v>
      </c>
      <c r="F206" s="37"/>
      <c r="G206" s="37">
        <v>15680</v>
      </c>
      <c r="H206" s="37">
        <v>15340</v>
      </c>
      <c r="I206" s="37"/>
      <c r="J206" s="37">
        <v>989</v>
      </c>
      <c r="K206" s="37">
        <v>1138</v>
      </c>
      <c r="L206" s="37">
        <v>1147</v>
      </c>
      <c r="M206" s="37">
        <v>0.47499999999999998</v>
      </c>
      <c r="N206" s="37">
        <v>5.6749999999999998</v>
      </c>
      <c r="O206" s="37">
        <v>5.55</v>
      </c>
      <c r="P206" s="38">
        <f t="shared" si="6"/>
        <v>1.1351272585972412E-2</v>
      </c>
      <c r="Q206" s="38">
        <f t="shared" si="7"/>
        <v>3.1285821837963856E-2</v>
      </c>
    </row>
    <row r="207" spans="1:17">
      <c r="A207" s="39">
        <v>7</v>
      </c>
      <c r="B207" s="40">
        <v>20</v>
      </c>
      <c r="C207" s="40" t="s">
        <v>58</v>
      </c>
      <c r="D207" s="40">
        <v>1970</v>
      </c>
      <c r="E207" s="40">
        <v>2720</v>
      </c>
      <c r="F207" s="40">
        <v>2720</v>
      </c>
      <c r="G207" s="40"/>
      <c r="H207" s="40"/>
      <c r="I207" s="40">
        <v>176</v>
      </c>
      <c r="J207" s="40"/>
      <c r="K207" s="40"/>
      <c r="L207" s="40">
        <v>230</v>
      </c>
      <c r="M207" s="40">
        <v>0.27200000000000002</v>
      </c>
      <c r="N207" s="40">
        <v>6.4560000000000004</v>
      </c>
      <c r="O207" s="40">
        <v>6.3310000000000004</v>
      </c>
      <c r="P207" s="41">
        <f t="shared" si="6"/>
        <v>7.111000582863799E-3</v>
      </c>
      <c r="Q207" s="41">
        <f t="shared" si="7"/>
        <v>4.0489543423353411E-2</v>
      </c>
    </row>
    <row r="208" spans="1:17">
      <c r="A208" s="39">
        <v>7</v>
      </c>
      <c r="B208" s="40">
        <v>20</v>
      </c>
      <c r="C208" s="40" t="s">
        <v>40</v>
      </c>
      <c r="D208" s="40">
        <v>2270</v>
      </c>
      <c r="E208" s="40">
        <v>3740</v>
      </c>
      <c r="F208" s="40">
        <v>3740</v>
      </c>
      <c r="G208" s="40">
        <v>3740</v>
      </c>
      <c r="H208" s="40">
        <v>3740</v>
      </c>
      <c r="I208" s="40">
        <v>234</v>
      </c>
      <c r="J208" s="40">
        <v>257</v>
      </c>
      <c r="K208" s="40">
        <v>373</v>
      </c>
      <c r="L208" s="40">
        <v>316</v>
      </c>
      <c r="M208" s="40">
        <v>0.27200000000000002</v>
      </c>
      <c r="N208" s="40">
        <v>6.4560000000000004</v>
      </c>
      <c r="O208" s="40">
        <v>6.3310000000000004</v>
      </c>
      <c r="P208" s="41">
        <f t="shared" si="6"/>
        <v>7.111000582863799E-3</v>
      </c>
      <c r="Q208" s="41">
        <f t="shared" si="7"/>
        <v>4.0489543423353411E-2</v>
      </c>
    </row>
    <row r="209" spans="1:17">
      <c r="A209" s="39">
        <v>7</v>
      </c>
      <c r="B209" s="40">
        <v>20</v>
      </c>
      <c r="C209" s="40" t="s">
        <v>41</v>
      </c>
      <c r="D209" s="40">
        <v>2270</v>
      </c>
      <c r="E209" s="40">
        <v>3740</v>
      </c>
      <c r="F209" s="40">
        <v>3740</v>
      </c>
      <c r="G209" s="40">
        <v>3740</v>
      </c>
      <c r="H209" s="40">
        <v>3740</v>
      </c>
      <c r="I209" s="40">
        <v>254</v>
      </c>
      <c r="J209" s="40">
        <v>281</v>
      </c>
      <c r="K209" s="40">
        <v>451</v>
      </c>
      <c r="L209" s="40">
        <v>316</v>
      </c>
      <c r="M209" s="40">
        <v>0.27200000000000002</v>
      </c>
      <c r="N209" s="40">
        <v>6.4560000000000004</v>
      </c>
      <c r="O209" s="40">
        <v>6.3310000000000004</v>
      </c>
      <c r="P209" s="41">
        <f t="shared" si="6"/>
        <v>7.111000582863799E-3</v>
      </c>
      <c r="Q209" s="41">
        <f t="shared" si="7"/>
        <v>4.0489543423353411E-2</v>
      </c>
    </row>
    <row r="210" spans="1:17">
      <c r="A210" s="39">
        <v>7</v>
      </c>
      <c r="B210" s="40">
        <v>20</v>
      </c>
      <c r="C210" s="40" t="s">
        <v>42</v>
      </c>
      <c r="D210" s="40">
        <v>2480</v>
      </c>
      <c r="E210" s="40">
        <v>4420</v>
      </c>
      <c r="F210" s="40">
        <v>4420</v>
      </c>
      <c r="G210" s="40">
        <v>4420</v>
      </c>
      <c r="H210" s="40">
        <v>4420</v>
      </c>
      <c r="I210" s="40">
        <v>272</v>
      </c>
      <c r="J210" s="40">
        <v>300</v>
      </c>
      <c r="K210" s="40">
        <v>427</v>
      </c>
      <c r="L210" s="40">
        <v>374</v>
      </c>
      <c r="M210" s="40">
        <v>0.27200000000000002</v>
      </c>
      <c r="N210" s="40">
        <v>6.4560000000000004</v>
      </c>
      <c r="O210" s="40">
        <v>6.3310000000000004</v>
      </c>
      <c r="P210" s="41">
        <f t="shared" si="6"/>
        <v>7.111000582863799E-3</v>
      </c>
      <c r="Q210" s="41">
        <f t="shared" si="7"/>
        <v>4.0489543423353411E-2</v>
      </c>
    </row>
    <row r="211" spans="1:17">
      <c r="A211" s="39">
        <v>7</v>
      </c>
      <c r="B211" s="40">
        <v>23</v>
      </c>
      <c r="C211" s="40" t="s">
        <v>40</v>
      </c>
      <c r="D211" s="40">
        <v>3270</v>
      </c>
      <c r="E211" s="40">
        <v>4360</v>
      </c>
      <c r="F211" s="40">
        <v>4360</v>
      </c>
      <c r="G211" s="40">
        <v>4360</v>
      </c>
      <c r="H211" s="40">
        <v>4360</v>
      </c>
      <c r="I211" s="40">
        <v>284</v>
      </c>
      <c r="J211" s="40">
        <v>313</v>
      </c>
      <c r="K211" s="40">
        <v>432</v>
      </c>
      <c r="L211" s="40">
        <v>366</v>
      </c>
      <c r="M211" s="40">
        <v>0.317</v>
      </c>
      <c r="N211" s="40">
        <v>6.3659999999999997</v>
      </c>
      <c r="O211" s="40">
        <v>6.2409999999999997</v>
      </c>
      <c r="P211" s="41">
        <f t="shared" si="6"/>
        <v>8.2320225374004335E-3</v>
      </c>
      <c r="Q211" s="41">
        <f t="shared" si="7"/>
        <v>3.9368521468816774E-2</v>
      </c>
    </row>
    <row r="212" spans="1:17">
      <c r="A212" s="39">
        <v>7</v>
      </c>
      <c r="B212" s="40">
        <v>23</v>
      </c>
      <c r="C212" s="40" t="s">
        <v>41</v>
      </c>
      <c r="D212" s="40">
        <v>3270</v>
      </c>
      <c r="E212" s="40">
        <v>4360</v>
      </c>
      <c r="F212" s="40">
        <v>4360</v>
      </c>
      <c r="G212" s="40">
        <v>4360</v>
      </c>
      <c r="H212" s="40">
        <v>4360</v>
      </c>
      <c r="I212" s="40">
        <v>309</v>
      </c>
      <c r="J212" s="40">
        <v>341</v>
      </c>
      <c r="K212" s="40">
        <v>522</v>
      </c>
      <c r="L212" s="40">
        <v>366</v>
      </c>
      <c r="M212" s="40">
        <v>0.317</v>
      </c>
      <c r="N212" s="40">
        <v>6.3659999999999997</v>
      </c>
      <c r="O212" s="40">
        <v>6.2409999999999997</v>
      </c>
      <c r="P212" s="41">
        <f t="shared" si="6"/>
        <v>8.2320225374004335E-3</v>
      </c>
      <c r="Q212" s="41">
        <f t="shared" si="7"/>
        <v>3.9368521468816774E-2</v>
      </c>
    </row>
    <row r="213" spans="1:17">
      <c r="A213" s="39">
        <v>7</v>
      </c>
      <c r="B213" s="40">
        <v>23</v>
      </c>
      <c r="C213" s="40" t="s">
        <v>42</v>
      </c>
      <c r="D213" s="40">
        <v>3540</v>
      </c>
      <c r="E213" s="40">
        <v>5150</v>
      </c>
      <c r="F213" s="40">
        <v>5150</v>
      </c>
      <c r="G213" s="40">
        <v>5150</v>
      </c>
      <c r="H213" s="40">
        <v>5150</v>
      </c>
      <c r="I213" s="40">
        <v>331</v>
      </c>
      <c r="J213" s="40">
        <v>364</v>
      </c>
      <c r="K213" s="40">
        <v>494</v>
      </c>
      <c r="L213" s="40">
        <v>433</v>
      </c>
      <c r="M213" s="40">
        <v>0.317</v>
      </c>
      <c r="N213" s="40">
        <v>6.3659999999999997</v>
      </c>
      <c r="O213" s="40">
        <v>6.2409999999999997</v>
      </c>
      <c r="P213" s="41">
        <f t="shared" si="6"/>
        <v>8.2320225374004335E-3</v>
      </c>
      <c r="Q213" s="41">
        <f t="shared" si="7"/>
        <v>3.9368521468816774E-2</v>
      </c>
    </row>
    <row r="214" spans="1:17">
      <c r="A214" s="39">
        <v>7</v>
      </c>
      <c r="B214" s="40">
        <v>23</v>
      </c>
      <c r="C214" s="40" t="s">
        <v>43</v>
      </c>
      <c r="D214" s="40">
        <v>3830</v>
      </c>
      <c r="E214" s="40">
        <v>6340</v>
      </c>
      <c r="F214" s="40"/>
      <c r="G214" s="40">
        <v>6340</v>
      </c>
      <c r="H214" s="40">
        <v>6340</v>
      </c>
      <c r="I214" s="40"/>
      <c r="J214" s="40">
        <v>435</v>
      </c>
      <c r="K214" s="40">
        <v>565</v>
      </c>
      <c r="L214" s="40">
        <v>532</v>
      </c>
      <c r="M214" s="40">
        <v>0.317</v>
      </c>
      <c r="N214" s="40">
        <v>6.3659999999999997</v>
      </c>
      <c r="O214" s="40">
        <v>6.2409999999999997</v>
      </c>
      <c r="P214" s="41">
        <f t="shared" si="6"/>
        <v>8.2320225374004335E-3</v>
      </c>
      <c r="Q214" s="41">
        <f t="shared" si="7"/>
        <v>3.9368521468816774E-2</v>
      </c>
    </row>
    <row r="215" spans="1:17">
      <c r="A215" s="39">
        <v>7</v>
      </c>
      <c r="B215" s="40">
        <v>23</v>
      </c>
      <c r="C215" s="40" t="s">
        <v>44</v>
      </c>
      <c r="D215" s="40">
        <v>5650</v>
      </c>
      <c r="E215" s="40">
        <v>6340</v>
      </c>
      <c r="F215" s="40"/>
      <c r="G215" s="40">
        <v>6340</v>
      </c>
      <c r="H215" s="40">
        <v>6340</v>
      </c>
      <c r="I215" s="40"/>
      <c r="J215" s="40">
        <v>485</v>
      </c>
      <c r="K215" s="40">
        <v>614</v>
      </c>
      <c r="L215" s="40">
        <v>532</v>
      </c>
      <c r="M215" s="40">
        <v>0.317</v>
      </c>
      <c r="N215" s="40">
        <v>6.3659999999999997</v>
      </c>
      <c r="O215" s="40">
        <v>6.2409999999999997</v>
      </c>
      <c r="P215" s="41">
        <f t="shared" si="6"/>
        <v>8.2320225374004335E-3</v>
      </c>
      <c r="Q215" s="41">
        <f t="shared" si="7"/>
        <v>3.9368521468816774E-2</v>
      </c>
    </row>
    <row r="216" spans="1:17">
      <c r="A216" s="39">
        <v>7</v>
      </c>
      <c r="B216" s="40">
        <v>23</v>
      </c>
      <c r="C216" s="40" t="s">
        <v>45</v>
      </c>
      <c r="D216" s="40">
        <v>3830</v>
      </c>
      <c r="E216" s="40">
        <v>6340</v>
      </c>
      <c r="F216" s="40"/>
      <c r="G216" s="40">
        <v>6340</v>
      </c>
      <c r="H216" s="40">
        <v>6340</v>
      </c>
      <c r="I216" s="40"/>
      <c r="J216" s="40">
        <v>442</v>
      </c>
      <c r="K216" s="40">
        <v>588</v>
      </c>
      <c r="L216" s="40">
        <v>532</v>
      </c>
      <c r="M216" s="40">
        <v>0.317</v>
      </c>
      <c r="N216" s="40">
        <v>6.3659999999999997</v>
      </c>
      <c r="O216" s="40">
        <v>6.2409999999999997</v>
      </c>
      <c r="P216" s="41">
        <f t="shared" si="6"/>
        <v>8.2320225374004335E-3</v>
      </c>
      <c r="Q216" s="41">
        <f t="shared" si="7"/>
        <v>3.9368521468816774E-2</v>
      </c>
    </row>
    <row r="217" spans="1:17">
      <c r="A217" s="39">
        <v>7</v>
      </c>
      <c r="B217" s="40">
        <v>23</v>
      </c>
      <c r="C217" s="40" t="s">
        <v>46</v>
      </c>
      <c r="D217" s="40">
        <v>5650</v>
      </c>
      <c r="E217" s="40">
        <v>6340</v>
      </c>
      <c r="F217" s="40"/>
      <c r="G217" s="40">
        <v>6340</v>
      </c>
      <c r="H217" s="40">
        <v>6340</v>
      </c>
      <c r="I217" s="40"/>
      <c r="J217" s="40">
        <v>485</v>
      </c>
      <c r="K217" s="40">
        <v>614</v>
      </c>
      <c r="L217" s="40">
        <v>532</v>
      </c>
      <c r="M217" s="40">
        <v>0.317</v>
      </c>
      <c r="N217" s="40">
        <v>6.3659999999999997</v>
      </c>
      <c r="O217" s="40">
        <v>6.2409999999999997</v>
      </c>
      <c r="P217" s="41">
        <f t="shared" si="6"/>
        <v>8.2320225374004335E-3</v>
      </c>
      <c r="Q217" s="41">
        <f t="shared" si="7"/>
        <v>3.9368521468816774E-2</v>
      </c>
    </row>
    <row r="218" spans="1:17">
      <c r="A218" s="39">
        <v>7</v>
      </c>
      <c r="B218" s="40">
        <v>23</v>
      </c>
      <c r="C218" s="40" t="s">
        <v>47</v>
      </c>
      <c r="D218" s="40">
        <v>4030</v>
      </c>
      <c r="E218" s="40">
        <v>7130</v>
      </c>
      <c r="F218" s="40"/>
      <c r="G218" s="40">
        <v>7130</v>
      </c>
      <c r="H218" s="40">
        <v>7130</v>
      </c>
      <c r="I218" s="40"/>
      <c r="J218" s="40">
        <v>479</v>
      </c>
      <c r="K218" s="40">
        <v>605</v>
      </c>
      <c r="L218" s="40">
        <v>599</v>
      </c>
      <c r="M218" s="40">
        <v>0.317</v>
      </c>
      <c r="N218" s="40">
        <v>6.3659999999999997</v>
      </c>
      <c r="O218" s="40">
        <v>6.2409999999999997</v>
      </c>
      <c r="P218" s="41">
        <f t="shared" si="6"/>
        <v>8.2320225374004335E-3</v>
      </c>
      <c r="Q218" s="41">
        <f t="shared" si="7"/>
        <v>3.9368521468816774E-2</v>
      </c>
    </row>
    <row r="219" spans="1:17">
      <c r="A219" s="39">
        <v>7</v>
      </c>
      <c r="B219" s="40">
        <v>23</v>
      </c>
      <c r="C219" s="40" t="s">
        <v>57</v>
      </c>
      <c r="D219" s="40">
        <v>5650</v>
      </c>
      <c r="E219" s="40">
        <v>7130</v>
      </c>
      <c r="F219" s="40"/>
      <c r="G219" s="40">
        <v>7130</v>
      </c>
      <c r="H219" s="40">
        <v>7130</v>
      </c>
      <c r="I219" s="40"/>
      <c r="J219" s="40">
        <v>485</v>
      </c>
      <c r="K219" s="40">
        <v>614</v>
      </c>
      <c r="L219" s="40">
        <v>599</v>
      </c>
      <c r="M219" s="40">
        <v>0.317</v>
      </c>
      <c r="N219" s="40">
        <v>6.3659999999999997</v>
      </c>
      <c r="O219" s="40">
        <v>6.2409999999999997</v>
      </c>
      <c r="P219" s="41">
        <f t="shared" si="6"/>
        <v>8.2320225374004335E-3</v>
      </c>
      <c r="Q219" s="41">
        <f t="shared" si="7"/>
        <v>3.9368521468816774E-2</v>
      </c>
    </row>
    <row r="220" spans="1:17">
      <c r="A220" s="39">
        <v>7</v>
      </c>
      <c r="B220" s="40">
        <v>23</v>
      </c>
      <c r="C220" s="40" t="s">
        <v>48</v>
      </c>
      <c r="D220" s="40">
        <v>5650</v>
      </c>
      <c r="E220" s="40">
        <v>7530</v>
      </c>
      <c r="F220" s="40"/>
      <c r="G220" s="40">
        <v>7530</v>
      </c>
      <c r="H220" s="40">
        <v>7530</v>
      </c>
      <c r="I220" s="40"/>
      <c r="J220" s="40">
        <v>512</v>
      </c>
      <c r="K220" s="40">
        <v>659</v>
      </c>
      <c r="L220" s="40">
        <v>632</v>
      </c>
      <c r="M220" s="40">
        <v>0.317</v>
      </c>
      <c r="N220" s="40">
        <v>6.3659999999999997</v>
      </c>
      <c r="O220" s="40">
        <v>6.2409999999999997</v>
      </c>
      <c r="P220" s="41">
        <f t="shared" si="6"/>
        <v>8.2320225374004335E-3</v>
      </c>
      <c r="Q220" s="41">
        <f t="shared" si="7"/>
        <v>3.9368521468816774E-2</v>
      </c>
    </row>
    <row r="221" spans="1:17">
      <c r="A221" s="39">
        <v>7</v>
      </c>
      <c r="B221" s="40">
        <v>23</v>
      </c>
      <c r="C221" s="40" t="s">
        <v>49</v>
      </c>
      <c r="D221" s="40">
        <v>4140</v>
      </c>
      <c r="E221" s="40">
        <v>7530</v>
      </c>
      <c r="F221" s="40"/>
      <c r="G221" s="40">
        <v>7530</v>
      </c>
      <c r="H221" s="40">
        <v>7530</v>
      </c>
      <c r="I221" s="40"/>
      <c r="J221" s="40">
        <v>505</v>
      </c>
      <c r="K221" s="40">
        <v>636</v>
      </c>
      <c r="L221" s="40">
        <v>632</v>
      </c>
      <c r="M221" s="40">
        <v>0.317</v>
      </c>
      <c r="N221" s="40">
        <v>6.3659999999999997</v>
      </c>
      <c r="O221" s="40">
        <v>6.2409999999999997</v>
      </c>
      <c r="P221" s="41">
        <f t="shared" si="6"/>
        <v>8.2320225374004335E-3</v>
      </c>
      <c r="Q221" s="41">
        <f t="shared" si="7"/>
        <v>3.9368521468816774E-2</v>
      </c>
    </row>
    <row r="222" spans="1:17">
      <c r="A222" s="39">
        <v>7</v>
      </c>
      <c r="B222" s="40">
        <v>23</v>
      </c>
      <c r="C222" s="40" t="s">
        <v>59</v>
      </c>
      <c r="D222" s="40">
        <v>5650</v>
      </c>
      <c r="E222" s="40">
        <v>7530</v>
      </c>
      <c r="F222" s="40"/>
      <c r="G222" s="40">
        <v>7530</v>
      </c>
      <c r="H222" s="40">
        <v>7530</v>
      </c>
      <c r="I222" s="40"/>
      <c r="J222" s="40">
        <v>505</v>
      </c>
      <c r="K222" s="40">
        <v>636</v>
      </c>
      <c r="L222" s="40">
        <v>632</v>
      </c>
      <c r="M222" s="40">
        <v>0.317</v>
      </c>
      <c r="N222" s="40">
        <v>6.3659999999999997</v>
      </c>
      <c r="O222" s="40">
        <v>6.2409999999999997</v>
      </c>
      <c r="P222" s="41">
        <f t="shared" si="6"/>
        <v>8.2320225374004335E-3</v>
      </c>
      <c r="Q222" s="41">
        <f t="shared" si="7"/>
        <v>3.9368521468816774E-2</v>
      </c>
    </row>
    <row r="223" spans="1:17">
      <c r="A223" s="39">
        <v>7</v>
      </c>
      <c r="B223" s="40">
        <v>23</v>
      </c>
      <c r="C223" s="40" t="s">
        <v>50</v>
      </c>
      <c r="D223" s="40">
        <v>4140</v>
      </c>
      <c r="E223" s="40">
        <v>7530</v>
      </c>
      <c r="F223" s="40"/>
      <c r="G223" s="40">
        <v>7530</v>
      </c>
      <c r="H223" s="40">
        <v>7530</v>
      </c>
      <c r="I223" s="40"/>
      <c r="J223" s="40">
        <v>505</v>
      </c>
      <c r="K223" s="40">
        <v>636</v>
      </c>
      <c r="L223" s="40">
        <v>632</v>
      </c>
      <c r="M223" s="40">
        <v>0.317</v>
      </c>
      <c r="N223" s="40">
        <v>6.3659999999999997</v>
      </c>
      <c r="O223" s="40">
        <v>6.2409999999999997</v>
      </c>
      <c r="P223" s="41">
        <f t="shared" si="6"/>
        <v>8.2320225374004335E-3</v>
      </c>
      <c r="Q223" s="41">
        <f t="shared" si="7"/>
        <v>3.9368521468816774E-2</v>
      </c>
    </row>
    <row r="224" spans="1:17">
      <c r="A224" s="39">
        <v>7</v>
      </c>
      <c r="B224" s="40">
        <v>26</v>
      </c>
      <c r="C224" s="40" t="s">
        <v>40</v>
      </c>
      <c r="D224" s="40">
        <v>4320</v>
      </c>
      <c r="E224" s="40">
        <v>4980</v>
      </c>
      <c r="F224" s="40">
        <v>4980</v>
      </c>
      <c r="G224" s="40">
        <v>4980</v>
      </c>
      <c r="H224" s="40">
        <v>4980</v>
      </c>
      <c r="I224" s="40">
        <v>334</v>
      </c>
      <c r="J224" s="40">
        <v>367</v>
      </c>
      <c r="K224" s="40">
        <v>490</v>
      </c>
      <c r="L224" s="40">
        <v>415</v>
      </c>
      <c r="M224" s="40">
        <v>0.36199999999999999</v>
      </c>
      <c r="N224" s="40">
        <v>6.2759999999999998</v>
      </c>
      <c r="O224" s="40">
        <v>6.1509999999999998</v>
      </c>
      <c r="P224" s="41">
        <f t="shared" si="6"/>
        <v>9.3373071692247952E-3</v>
      </c>
      <c r="Q224" s="41">
        <f t="shared" si="7"/>
        <v>3.8263236836992412E-2</v>
      </c>
    </row>
    <row r="225" spans="1:17">
      <c r="A225" s="39">
        <v>7</v>
      </c>
      <c r="B225" s="40">
        <v>26</v>
      </c>
      <c r="C225" s="40" t="s">
        <v>41</v>
      </c>
      <c r="D225" s="40">
        <v>4320</v>
      </c>
      <c r="E225" s="40">
        <v>4980</v>
      </c>
      <c r="F225" s="40">
        <v>4980</v>
      </c>
      <c r="G225" s="40">
        <v>4980</v>
      </c>
      <c r="H225" s="40">
        <v>4980</v>
      </c>
      <c r="I225" s="40">
        <v>364</v>
      </c>
      <c r="J225" s="40">
        <v>401</v>
      </c>
      <c r="K225" s="40">
        <v>592</v>
      </c>
      <c r="L225" s="40">
        <v>415</v>
      </c>
      <c r="M225" s="40">
        <v>0.36199999999999999</v>
      </c>
      <c r="N225" s="40">
        <v>6.2759999999999998</v>
      </c>
      <c r="O225" s="40">
        <v>6.1509999999999998</v>
      </c>
      <c r="P225" s="41">
        <f t="shared" si="6"/>
        <v>9.3373071692247952E-3</v>
      </c>
      <c r="Q225" s="41">
        <f t="shared" si="7"/>
        <v>3.8263236836992412E-2</v>
      </c>
    </row>
    <row r="226" spans="1:17">
      <c r="A226" s="39">
        <v>7</v>
      </c>
      <c r="B226" s="40">
        <v>26</v>
      </c>
      <c r="C226" s="40" t="s">
        <v>42</v>
      </c>
      <c r="D226" s="40">
        <v>4800</v>
      </c>
      <c r="E226" s="40">
        <v>5880</v>
      </c>
      <c r="F226" s="40">
        <v>5880</v>
      </c>
      <c r="G226" s="40">
        <v>5880</v>
      </c>
      <c r="H226" s="40">
        <v>5880</v>
      </c>
      <c r="I226" s="40">
        <v>389</v>
      </c>
      <c r="J226" s="40">
        <v>428</v>
      </c>
      <c r="K226" s="40">
        <v>561</v>
      </c>
      <c r="L226" s="40">
        <v>491</v>
      </c>
      <c r="M226" s="40">
        <v>0.36199999999999999</v>
      </c>
      <c r="N226" s="40">
        <v>6.2759999999999998</v>
      </c>
      <c r="O226" s="40">
        <v>6.1509999999999998</v>
      </c>
      <c r="P226" s="41">
        <f t="shared" si="6"/>
        <v>9.3373071692247952E-3</v>
      </c>
      <c r="Q226" s="41">
        <f t="shared" si="7"/>
        <v>3.8263236836992412E-2</v>
      </c>
    </row>
    <row r="227" spans="1:17">
      <c r="A227" s="39">
        <v>7</v>
      </c>
      <c r="B227" s="40">
        <v>26</v>
      </c>
      <c r="C227" s="40" t="s">
        <v>43</v>
      </c>
      <c r="D227" s="40">
        <v>5410</v>
      </c>
      <c r="E227" s="40">
        <v>7240</v>
      </c>
      <c r="F227" s="40"/>
      <c r="G227" s="40">
        <v>7240</v>
      </c>
      <c r="H227" s="40">
        <v>7240</v>
      </c>
      <c r="I227" s="40"/>
      <c r="J227" s="40">
        <v>511</v>
      </c>
      <c r="K227" s="40">
        <v>641</v>
      </c>
      <c r="L227" s="40">
        <v>604</v>
      </c>
      <c r="M227" s="40">
        <v>0.36199999999999999</v>
      </c>
      <c r="N227" s="40">
        <v>6.2759999999999998</v>
      </c>
      <c r="O227" s="40">
        <v>6.1509999999999998</v>
      </c>
      <c r="P227" s="41">
        <f t="shared" si="6"/>
        <v>9.3373071692247952E-3</v>
      </c>
      <c r="Q227" s="41">
        <f t="shared" si="7"/>
        <v>3.8263236836992412E-2</v>
      </c>
    </row>
    <row r="228" spans="1:17">
      <c r="A228" s="39">
        <v>7</v>
      </c>
      <c r="B228" s="40">
        <v>26</v>
      </c>
      <c r="C228" s="40" t="s">
        <v>44</v>
      </c>
      <c r="D228" s="40">
        <v>7800</v>
      </c>
      <c r="E228" s="40">
        <v>7240</v>
      </c>
      <c r="F228" s="40"/>
      <c r="G228" s="40">
        <v>7240</v>
      </c>
      <c r="H228" s="40">
        <v>7240</v>
      </c>
      <c r="I228" s="40"/>
      <c r="J228" s="40">
        <v>570</v>
      </c>
      <c r="K228" s="40">
        <v>696</v>
      </c>
      <c r="L228" s="40">
        <v>604</v>
      </c>
      <c r="M228" s="40">
        <v>0.36199999999999999</v>
      </c>
      <c r="N228" s="40">
        <v>6.2759999999999998</v>
      </c>
      <c r="O228" s="40">
        <v>6.1509999999999998</v>
      </c>
      <c r="P228" s="41">
        <f t="shared" si="6"/>
        <v>9.3373071692247952E-3</v>
      </c>
      <c r="Q228" s="41">
        <f t="shared" si="7"/>
        <v>3.8263236836992412E-2</v>
      </c>
    </row>
    <row r="229" spans="1:17">
      <c r="A229" s="39">
        <v>7</v>
      </c>
      <c r="B229" s="40">
        <v>26</v>
      </c>
      <c r="C229" s="40" t="s">
        <v>45</v>
      </c>
      <c r="D229" s="40">
        <v>5410</v>
      </c>
      <c r="E229" s="40">
        <v>7240</v>
      </c>
      <c r="F229" s="40"/>
      <c r="G229" s="40">
        <v>7240</v>
      </c>
      <c r="H229" s="40">
        <v>7240</v>
      </c>
      <c r="I229" s="40"/>
      <c r="J229" s="40">
        <v>519</v>
      </c>
      <c r="K229" s="40">
        <v>667</v>
      </c>
      <c r="L229" s="40">
        <v>604</v>
      </c>
      <c r="M229" s="40">
        <v>0.36199999999999999</v>
      </c>
      <c r="N229" s="40">
        <v>6.2759999999999998</v>
      </c>
      <c r="O229" s="40">
        <v>6.1509999999999998</v>
      </c>
      <c r="P229" s="41">
        <f t="shared" si="6"/>
        <v>9.3373071692247952E-3</v>
      </c>
      <c r="Q229" s="41">
        <f t="shared" si="7"/>
        <v>3.8263236836992412E-2</v>
      </c>
    </row>
    <row r="230" spans="1:17">
      <c r="A230" s="39">
        <v>7</v>
      </c>
      <c r="B230" s="40">
        <v>26</v>
      </c>
      <c r="C230" s="40" t="s">
        <v>46</v>
      </c>
      <c r="D230" s="40">
        <v>7800</v>
      </c>
      <c r="E230" s="40">
        <v>7240</v>
      </c>
      <c r="F230" s="40"/>
      <c r="G230" s="40">
        <v>7240</v>
      </c>
      <c r="H230" s="40">
        <v>7240</v>
      </c>
      <c r="I230" s="40"/>
      <c r="J230" s="40">
        <v>570</v>
      </c>
      <c r="K230" s="40">
        <v>696</v>
      </c>
      <c r="L230" s="40">
        <v>604</v>
      </c>
      <c r="M230" s="40">
        <v>0.36199999999999999</v>
      </c>
      <c r="N230" s="40">
        <v>6.2759999999999998</v>
      </c>
      <c r="O230" s="40">
        <v>6.1509999999999998</v>
      </c>
      <c r="P230" s="41">
        <f t="shared" si="6"/>
        <v>9.3373071692247952E-3</v>
      </c>
      <c r="Q230" s="41">
        <f t="shared" si="7"/>
        <v>3.8263236836992412E-2</v>
      </c>
    </row>
    <row r="231" spans="1:17">
      <c r="A231" s="39">
        <v>7</v>
      </c>
      <c r="B231" s="40">
        <v>26</v>
      </c>
      <c r="C231" s="40" t="s">
        <v>47</v>
      </c>
      <c r="D231" s="40">
        <v>5740</v>
      </c>
      <c r="E231" s="40">
        <v>8140</v>
      </c>
      <c r="F231" s="40"/>
      <c r="G231" s="40">
        <v>8140</v>
      </c>
      <c r="H231" s="40">
        <v>8140</v>
      </c>
      <c r="I231" s="40"/>
      <c r="J231" s="40">
        <v>563</v>
      </c>
      <c r="K231" s="40">
        <v>687</v>
      </c>
      <c r="L231" s="40">
        <v>679</v>
      </c>
      <c r="M231" s="40">
        <v>0.36199999999999999</v>
      </c>
      <c r="N231" s="40">
        <v>6.2759999999999998</v>
      </c>
      <c r="O231" s="40">
        <v>6.1509999999999998</v>
      </c>
      <c r="P231" s="41">
        <f t="shared" si="6"/>
        <v>9.3373071692247952E-3</v>
      </c>
      <c r="Q231" s="41">
        <f t="shared" si="7"/>
        <v>3.8263236836992412E-2</v>
      </c>
    </row>
    <row r="232" spans="1:17">
      <c r="A232" s="39">
        <v>7</v>
      </c>
      <c r="B232" s="40">
        <v>26</v>
      </c>
      <c r="C232" s="40" t="s">
        <v>57</v>
      </c>
      <c r="D232" s="40">
        <v>7800</v>
      </c>
      <c r="E232" s="40">
        <v>8150</v>
      </c>
      <c r="F232" s="40"/>
      <c r="G232" s="40">
        <v>8150</v>
      </c>
      <c r="H232" s="40">
        <v>8150</v>
      </c>
      <c r="I232" s="40"/>
      <c r="J232" s="40">
        <v>570</v>
      </c>
      <c r="K232" s="40">
        <v>696</v>
      </c>
      <c r="L232" s="40">
        <v>679</v>
      </c>
      <c r="M232" s="40">
        <v>0.36199999999999999</v>
      </c>
      <c r="N232" s="40">
        <v>6.2759999999999998</v>
      </c>
      <c r="O232" s="40">
        <v>6.1509999999999998</v>
      </c>
      <c r="P232" s="41">
        <f t="shared" si="6"/>
        <v>9.3373071692247952E-3</v>
      </c>
      <c r="Q232" s="41">
        <f t="shared" si="7"/>
        <v>3.8263236836992412E-2</v>
      </c>
    </row>
    <row r="233" spans="1:17">
      <c r="A233" s="39">
        <v>7</v>
      </c>
      <c r="B233" s="40">
        <v>26</v>
      </c>
      <c r="C233" s="40" t="s">
        <v>48</v>
      </c>
      <c r="D233" s="40">
        <v>7800</v>
      </c>
      <c r="E233" s="40">
        <v>8600</v>
      </c>
      <c r="F233" s="40"/>
      <c r="G233" s="40">
        <v>8600</v>
      </c>
      <c r="H233" s="40">
        <v>8600</v>
      </c>
      <c r="I233" s="40"/>
      <c r="J233" s="40">
        <v>602</v>
      </c>
      <c r="K233" s="40">
        <v>747</v>
      </c>
      <c r="L233" s="40">
        <v>717</v>
      </c>
      <c r="M233" s="40">
        <v>0.36199999999999999</v>
      </c>
      <c r="N233" s="40">
        <v>6.2759999999999998</v>
      </c>
      <c r="O233" s="40">
        <v>6.1509999999999998</v>
      </c>
      <c r="P233" s="41">
        <f t="shared" si="6"/>
        <v>9.3373071692247952E-3</v>
      </c>
      <c r="Q233" s="41">
        <f t="shared" si="7"/>
        <v>3.8263236836992412E-2</v>
      </c>
    </row>
    <row r="234" spans="1:17">
      <c r="A234" s="39">
        <v>7</v>
      </c>
      <c r="B234" s="40">
        <v>26</v>
      </c>
      <c r="C234" s="40" t="s">
        <v>49</v>
      </c>
      <c r="D234" s="40">
        <v>5880</v>
      </c>
      <c r="E234" s="40">
        <v>8600</v>
      </c>
      <c r="F234" s="40"/>
      <c r="G234" s="40">
        <v>8600</v>
      </c>
      <c r="H234" s="40">
        <v>8600</v>
      </c>
      <c r="I234" s="40"/>
      <c r="J234" s="40">
        <v>593</v>
      </c>
      <c r="K234" s="40">
        <v>722</v>
      </c>
      <c r="L234" s="40">
        <v>717</v>
      </c>
      <c r="M234" s="40">
        <v>0.36199999999999999</v>
      </c>
      <c r="N234" s="40">
        <v>6.2759999999999998</v>
      </c>
      <c r="O234" s="40">
        <v>6.1509999999999998</v>
      </c>
      <c r="P234" s="41">
        <f t="shared" si="6"/>
        <v>9.3373071692247952E-3</v>
      </c>
      <c r="Q234" s="41">
        <f t="shared" si="7"/>
        <v>3.8263236836992412E-2</v>
      </c>
    </row>
    <row r="235" spans="1:17">
      <c r="A235" s="39">
        <v>7</v>
      </c>
      <c r="B235" s="40">
        <v>26</v>
      </c>
      <c r="C235" s="40" t="s">
        <v>59</v>
      </c>
      <c r="D235" s="40">
        <v>7800</v>
      </c>
      <c r="E235" s="40">
        <v>8600</v>
      </c>
      <c r="F235" s="40"/>
      <c r="G235" s="40">
        <v>8600</v>
      </c>
      <c r="H235" s="40">
        <v>8600</v>
      </c>
      <c r="I235" s="40"/>
      <c r="J235" s="40">
        <v>593</v>
      </c>
      <c r="K235" s="40">
        <v>722</v>
      </c>
      <c r="L235" s="40">
        <v>717</v>
      </c>
      <c r="M235" s="40">
        <v>0.36199999999999999</v>
      </c>
      <c r="N235" s="40">
        <v>6.2759999999999998</v>
      </c>
      <c r="O235" s="40">
        <v>6.1509999999999998</v>
      </c>
      <c r="P235" s="41">
        <f t="shared" si="6"/>
        <v>9.3373071692247952E-3</v>
      </c>
      <c r="Q235" s="41">
        <f t="shared" si="7"/>
        <v>3.8263236836992412E-2</v>
      </c>
    </row>
    <row r="236" spans="1:17">
      <c r="A236" s="39">
        <v>7</v>
      </c>
      <c r="B236" s="40">
        <v>26</v>
      </c>
      <c r="C236" s="40" t="s">
        <v>50</v>
      </c>
      <c r="D236" s="40">
        <v>5880</v>
      </c>
      <c r="E236" s="40">
        <v>8600</v>
      </c>
      <c r="F236" s="40"/>
      <c r="G236" s="40">
        <v>8600</v>
      </c>
      <c r="H236" s="40">
        <v>8600</v>
      </c>
      <c r="I236" s="40"/>
      <c r="J236" s="40">
        <v>593</v>
      </c>
      <c r="K236" s="40">
        <v>722</v>
      </c>
      <c r="L236" s="40">
        <v>717</v>
      </c>
      <c r="M236" s="40">
        <v>0.36199999999999999</v>
      </c>
      <c r="N236" s="40">
        <v>6.2759999999999998</v>
      </c>
      <c r="O236" s="40">
        <v>6.1509999999999998</v>
      </c>
      <c r="P236" s="41">
        <f t="shared" si="6"/>
        <v>9.3373071692247952E-3</v>
      </c>
      <c r="Q236" s="41">
        <f t="shared" si="7"/>
        <v>3.8263236836992412E-2</v>
      </c>
    </row>
    <row r="237" spans="1:17">
      <c r="A237" s="39">
        <v>7</v>
      </c>
      <c r="B237" s="40">
        <v>26</v>
      </c>
      <c r="C237" s="40" t="s">
        <v>51</v>
      </c>
      <c r="D237" s="40">
        <v>7800</v>
      </c>
      <c r="E237" s="40">
        <v>9950</v>
      </c>
      <c r="F237" s="40"/>
      <c r="G237" s="40">
        <v>9950</v>
      </c>
      <c r="H237" s="40">
        <v>9950</v>
      </c>
      <c r="I237" s="40"/>
      <c r="J237" s="40">
        <v>693</v>
      </c>
      <c r="K237" s="40">
        <v>853</v>
      </c>
      <c r="L237" s="40">
        <v>830</v>
      </c>
      <c r="M237" s="40">
        <v>0.36199999999999999</v>
      </c>
      <c r="N237" s="40">
        <v>6.2759999999999998</v>
      </c>
      <c r="O237" s="40">
        <v>6.1509999999999998</v>
      </c>
      <c r="P237" s="41">
        <f t="shared" si="6"/>
        <v>9.3373071692247952E-3</v>
      </c>
      <c r="Q237" s="41">
        <f t="shared" si="7"/>
        <v>3.8263236836992412E-2</v>
      </c>
    </row>
    <row r="238" spans="1:17">
      <c r="A238" s="39">
        <v>7</v>
      </c>
      <c r="B238" s="40">
        <v>26</v>
      </c>
      <c r="C238" s="40" t="s">
        <v>52</v>
      </c>
      <c r="D238" s="40">
        <v>6230</v>
      </c>
      <c r="E238" s="40">
        <v>9950</v>
      </c>
      <c r="F238" s="40"/>
      <c r="G238" s="40">
        <v>9950</v>
      </c>
      <c r="H238" s="40">
        <v>9950</v>
      </c>
      <c r="I238" s="40"/>
      <c r="J238" s="40">
        <v>639</v>
      </c>
      <c r="K238" s="40">
        <v>853</v>
      </c>
      <c r="L238" s="40">
        <v>830</v>
      </c>
      <c r="M238" s="40">
        <v>0.36199999999999999</v>
      </c>
      <c r="N238" s="40">
        <v>6.2759999999999998</v>
      </c>
      <c r="O238" s="40">
        <v>6.1509999999999998</v>
      </c>
      <c r="P238" s="41">
        <f t="shared" si="6"/>
        <v>9.3373071692247952E-3</v>
      </c>
      <c r="Q238" s="41">
        <f t="shared" si="7"/>
        <v>3.8263236836992412E-2</v>
      </c>
    </row>
    <row r="239" spans="1:17">
      <c r="A239" s="39">
        <v>7</v>
      </c>
      <c r="B239" s="40">
        <v>29</v>
      </c>
      <c r="C239" s="40" t="s">
        <v>42</v>
      </c>
      <c r="D239" s="40">
        <v>6090</v>
      </c>
      <c r="E239" s="40">
        <v>6630</v>
      </c>
      <c r="F239" s="40"/>
      <c r="G239" s="40">
        <v>6630</v>
      </c>
      <c r="H239" s="40">
        <v>6630</v>
      </c>
      <c r="I239" s="40"/>
      <c r="J239" s="40">
        <v>492</v>
      </c>
      <c r="K239" s="40">
        <v>628</v>
      </c>
      <c r="L239" s="40">
        <v>549</v>
      </c>
      <c r="M239" s="40">
        <v>0.40799999999999997</v>
      </c>
      <c r="N239" s="40">
        <v>6.1840000000000002</v>
      </c>
      <c r="O239" s="40">
        <v>6.0590000000000002</v>
      </c>
      <c r="P239" s="41">
        <f t="shared" si="6"/>
        <v>1.0450887895861667E-2</v>
      </c>
      <c r="Q239" s="41">
        <f t="shared" si="7"/>
        <v>3.714965611035554E-2</v>
      </c>
    </row>
    <row r="240" spans="1:17">
      <c r="A240" s="39">
        <v>7</v>
      </c>
      <c r="B240" s="40">
        <v>29</v>
      </c>
      <c r="C240" s="40" t="s">
        <v>43</v>
      </c>
      <c r="D240" s="40">
        <v>7020</v>
      </c>
      <c r="E240" s="40">
        <v>8160</v>
      </c>
      <c r="F240" s="40"/>
      <c r="G240" s="40">
        <v>8160</v>
      </c>
      <c r="H240" s="40">
        <v>8160</v>
      </c>
      <c r="I240" s="40"/>
      <c r="J240" s="40">
        <v>587</v>
      </c>
      <c r="K240" s="40">
        <v>718</v>
      </c>
      <c r="L240" s="40">
        <v>676</v>
      </c>
      <c r="M240" s="40">
        <v>0.40799999999999997</v>
      </c>
      <c r="N240" s="40">
        <v>6.1840000000000002</v>
      </c>
      <c r="O240" s="40">
        <v>6.0590000000000002</v>
      </c>
      <c r="P240" s="41">
        <f t="shared" si="6"/>
        <v>1.0450887895861667E-2</v>
      </c>
      <c r="Q240" s="41">
        <f t="shared" si="7"/>
        <v>3.714965611035554E-2</v>
      </c>
    </row>
    <row r="241" spans="1:17">
      <c r="A241" s="39">
        <v>7</v>
      </c>
      <c r="B241" s="40">
        <v>29</v>
      </c>
      <c r="C241" s="40" t="s">
        <v>44</v>
      </c>
      <c r="D241" s="40">
        <v>9200</v>
      </c>
      <c r="E241" s="40">
        <v>8160</v>
      </c>
      <c r="F241" s="40"/>
      <c r="G241" s="40">
        <v>8160</v>
      </c>
      <c r="H241" s="40">
        <v>8160</v>
      </c>
      <c r="I241" s="40"/>
      <c r="J241" s="40">
        <v>655</v>
      </c>
      <c r="K241" s="40">
        <v>780</v>
      </c>
      <c r="L241" s="40">
        <v>676</v>
      </c>
      <c r="M241" s="40">
        <v>0.40799999999999997</v>
      </c>
      <c r="N241" s="40">
        <v>6.1840000000000002</v>
      </c>
      <c r="O241" s="40">
        <v>6.0590000000000002</v>
      </c>
      <c r="P241" s="41">
        <f t="shared" si="6"/>
        <v>1.0450887895861667E-2</v>
      </c>
      <c r="Q241" s="41">
        <f t="shared" si="7"/>
        <v>3.714965611035554E-2</v>
      </c>
    </row>
    <row r="242" spans="1:17">
      <c r="A242" s="39">
        <v>7</v>
      </c>
      <c r="B242" s="40">
        <v>29</v>
      </c>
      <c r="C242" s="40" t="s">
        <v>45</v>
      </c>
      <c r="D242" s="40">
        <v>7020</v>
      </c>
      <c r="E242" s="40">
        <v>8160</v>
      </c>
      <c r="F242" s="40"/>
      <c r="G242" s="40">
        <v>8160</v>
      </c>
      <c r="H242" s="40">
        <v>8160</v>
      </c>
      <c r="I242" s="40"/>
      <c r="J242" s="40">
        <v>597</v>
      </c>
      <c r="K242" s="40">
        <v>746</v>
      </c>
      <c r="L242" s="40">
        <v>676</v>
      </c>
      <c r="M242" s="40">
        <v>0.40799999999999997</v>
      </c>
      <c r="N242" s="40">
        <v>6.1840000000000002</v>
      </c>
      <c r="O242" s="40">
        <v>6.0590000000000002</v>
      </c>
      <c r="P242" s="41">
        <f t="shared" si="6"/>
        <v>1.0450887895861667E-2</v>
      </c>
      <c r="Q242" s="41">
        <f t="shared" si="7"/>
        <v>3.714965611035554E-2</v>
      </c>
    </row>
    <row r="243" spans="1:17">
      <c r="A243" s="39">
        <v>7</v>
      </c>
      <c r="B243" s="40">
        <v>29</v>
      </c>
      <c r="C243" s="40" t="s">
        <v>46</v>
      </c>
      <c r="D243" s="40">
        <v>9200</v>
      </c>
      <c r="E243" s="40">
        <v>8160</v>
      </c>
      <c r="F243" s="40"/>
      <c r="G243" s="40">
        <v>8160</v>
      </c>
      <c r="H243" s="40">
        <v>8160</v>
      </c>
      <c r="I243" s="40"/>
      <c r="J243" s="40">
        <v>655</v>
      </c>
      <c r="K243" s="40">
        <v>780</v>
      </c>
      <c r="L243" s="40">
        <v>676</v>
      </c>
      <c r="M243" s="40">
        <v>0.40799999999999997</v>
      </c>
      <c r="N243" s="40">
        <v>6.1840000000000002</v>
      </c>
      <c r="O243" s="40">
        <v>6.0590000000000002</v>
      </c>
      <c r="P243" s="41">
        <f t="shared" si="6"/>
        <v>1.0450887895861667E-2</v>
      </c>
      <c r="Q243" s="41">
        <f t="shared" si="7"/>
        <v>3.714965611035554E-2</v>
      </c>
    </row>
    <row r="244" spans="1:17">
      <c r="A244" s="39">
        <v>7</v>
      </c>
      <c r="B244" s="40">
        <v>29</v>
      </c>
      <c r="C244" s="40" t="s">
        <v>47</v>
      </c>
      <c r="D244" s="40">
        <v>7580</v>
      </c>
      <c r="E244" s="40">
        <v>9180</v>
      </c>
      <c r="F244" s="40"/>
      <c r="G244" s="40">
        <v>9180</v>
      </c>
      <c r="H244" s="40">
        <v>9180</v>
      </c>
      <c r="I244" s="40"/>
      <c r="J244" s="40">
        <v>648</v>
      </c>
      <c r="K244" s="40">
        <v>768</v>
      </c>
      <c r="L244" s="40">
        <v>760</v>
      </c>
      <c r="M244" s="40">
        <v>0.40799999999999997</v>
      </c>
      <c r="N244" s="40">
        <v>6.1840000000000002</v>
      </c>
      <c r="O244" s="40">
        <v>6.0590000000000002</v>
      </c>
      <c r="P244" s="41">
        <f t="shared" si="6"/>
        <v>1.0450887895861667E-2</v>
      </c>
      <c r="Q244" s="41">
        <f t="shared" si="7"/>
        <v>3.714965611035554E-2</v>
      </c>
    </row>
    <row r="245" spans="1:17">
      <c r="A245" s="39">
        <v>7</v>
      </c>
      <c r="B245" s="40">
        <v>29</v>
      </c>
      <c r="C245" s="40" t="s">
        <v>57</v>
      </c>
      <c r="D245" s="40">
        <v>9200</v>
      </c>
      <c r="E245" s="40">
        <v>9180</v>
      </c>
      <c r="F245" s="40"/>
      <c r="G245" s="40">
        <v>9180</v>
      </c>
      <c r="H245" s="40">
        <v>9180</v>
      </c>
      <c r="I245" s="40"/>
      <c r="J245" s="40">
        <v>655</v>
      </c>
      <c r="K245" s="40">
        <v>780</v>
      </c>
      <c r="L245" s="40">
        <v>760</v>
      </c>
      <c r="M245" s="40">
        <v>0.40799999999999997</v>
      </c>
      <c r="N245" s="40">
        <v>6.1840000000000002</v>
      </c>
      <c r="O245" s="40">
        <v>6.0590000000000002</v>
      </c>
      <c r="P245" s="41">
        <f t="shared" si="6"/>
        <v>1.0450887895861667E-2</v>
      </c>
      <c r="Q245" s="41">
        <f t="shared" si="7"/>
        <v>3.714965611035554E-2</v>
      </c>
    </row>
    <row r="246" spans="1:17">
      <c r="A246" s="39">
        <v>7</v>
      </c>
      <c r="B246" s="40">
        <v>29</v>
      </c>
      <c r="C246" s="40" t="s">
        <v>48</v>
      </c>
      <c r="D246" s="40">
        <v>9200</v>
      </c>
      <c r="E246" s="40">
        <v>9690</v>
      </c>
      <c r="F246" s="40"/>
      <c r="G246" s="40">
        <v>9690</v>
      </c>
      <c r="H246" s="40">
        <v>9690</v>
      </c>
      <c r="I246" s="40"/>
      <c r="J246" s="40">
        <v>692</v>
      </c>
      <c r="K246" s="40">
        <v>836</v>
      </c>
      <c r="L246" s="40">
        <v>803</v>
      </c>
      <c r="M246" s="40">
        <v>0.40799999999999997</v>
      </c>
      <c r="N246" s="40">
        <v>6.1840000000000002</v>
      </c>
      <c r="O246" s="40">
        <v>6.0590000000000002</v>
      </c>
      <c r="P246" s="41">
        <f t="shared" si="6"/>
        <v>1.0450887895861667E-2</v>
      </c>
      <c r="Q246" s="41">
        <f t="shared" si="7"/>
        <v>3.714965611035554E-2</v>
      </c>
    </row>
    <row r="247" spans="1:17">
      <c r="A247" s="39">
        <v>7</v>
      </c>
      <c r="B247" s="40">
        <v>29</v>
      </c>
      <c r="C247" s="40" t="s">
        <v>49</v>
      </c>
      <c r="D247" s="40">
        <v>7830</v>
      </c>
      <c r="E247" s="40">
        <v>9690</v>
      </c>
      <c r="F247" s="40"/>
      <c r="G247" s="40">
        <v>9690</v>
      </c>
      <c r="H247" s="40">
        <v>9690</v>
      </c>
      <c r="I247" s="40"/>
      <c r="J247" s="40">
        <v>683</v>
      </c>
      <c r="K247" s="40">
        <v>808</v>
      </c>
      <c r="L247" s="40">
        <v>803</v>
      </c>
      <c r="M247" s="40">
        <v>0.40799999999999997</v>
      </c>
      <c r="N247" s="40">
        <v>6.1840000000000002</v>
      </c>
      <c r="O247" s="40">
        <v>6.0590000000000002</v>
      </c>
      <c r="P247" s="41">
        <f t="shared" si="6"/>
        <v>1.0450887895861667E-2</v>
      </c>
      <c r="Q247" s="41">
        <f t="shared" si="7"/>
        <v>3.714965611035554E-2</v>
      </c>
    </row>
    <row r="248" spans="1:17">
      <c r="A248" s="39">
        <v>7</v>
      </c>
      <c r="B248" s="40">
        <v>29</v>
      </c>
      <c r="C248" s="40" t="s">
        <v>59</v>
      </c>
      <c r="D248" s="40">
        <v>9200</v>
      </c>
      <c r="E248" s="40">
        <v>9690</v>
      </c>
      <c r="F248" s="40"/>
      <c r="G248" s="40">
        <v>9690</v>
      </c>
      <c r="H248" s="40">
        <v>9690</v>
      </c>
      <c r="I248" s="40"/>
      <c r="J248" s="40">
        <v>683</v>
      </c>
      <c r="K248" s="40">
        <v>8080</v>
      </c>
      <c r="L248" s="40">
        <v>803</v>
      </c>
      <c r="M248" s="40">
        <v>0.40799999999999997</v>
      </c>
      <c r="N248" s="40">
        <v>6.1840000000000002</v>
      </c>
      <c r="O248" s="40">
        <v>6.0590000000000002</v>
      </c>
      <c r="P248" s="41">
        <f t="shared" si="6"/>
        <v>1.0450887895861667E-2</v>
      </c>
      <c r="Q248" s="41">
        <f t="shared" si="7"/>
        <v>3.714965611035554E-2</v>
      </c>
    </row>
    <row r="249" spans="1:17">
      <c r="A249" s="39">
        <v>7</v>
      </c>
      <c r="B249" s="40">
        <v>29</v>
      </c>
      <c r="C249" s="40" t="s">
        <v>50</v>
      </c>
      <c r="D249" s="40">
        <v>7830</v>
      </c>
      <c r="E249" s="40">
        <v>9690</v>
      </c>
      <c r="F249" s="40"/>
      <c r="G249" s="40">
        <v>9690</v>
      </c>
      <c r="H249" s="40">
        <v>9690</v>
      </c>
      <c r="I249" s="40"/>
      <c r="J249" s="40">
        <v>683</v>
      </c>
      <c r="K249" s="40">
        <v>808</v>
      </c>
      <c r="L249" s="40">
        <v>803</v>
      </c>
      <c r="M249" s="40">
        <v>0.40799999999999997</v>
      </c>
      <c r="N249" s="40">
        <v>6.1840000000000002</v>
      </c>
      <c r="O249" s="40">
        <v>6.0590000000000002</v>
      </c>
      <c r="P249" s="41">
        <f t="shared" si="6"/>
        <v>1.0450887895861667E-2</v>
      </c>
      <c r="Q249" s="41">
        <f t="shared" si="7"/>
        <v>3.714965611035554E-2</v>
      </c>
    </row>
    <row r="250" spans="1:17">
      <c r="A250" s="39">
        <v>7</v>
      </c>
      <c r="B250" s="40">
        <v>29</v>
      </c>
      <c r="C250" s="40" t="s">
        <v>51</v>
      </c>
      <c r="D250" s="40">
        <v>9200</v>
      </c>
      <c r="E250" s="40">
        <v>11220</v>
      </c>
      <c r="F250" s="40"/>
      <c r="G250" s="40">
        <v>11220</v>
      </c>
      <c r="H250" s="40">
        <v>11220</v>
      </c>
      <c r="I250" s="40"/>
      <c r="J250" s="40">
        <v>797</v>
      </c>
      <c r="K250" s="40">
        <v>955</v>
      </c>
      <c r="L250" s="40">
        <v>929</v>
      </c>
      <c r="M250" s="40">
        <v>0.40799999999999997</v>
      </c>
      <c r="N250" s="40">
        <v>6.1840000000000002</v>
      </c>
      <c r="O250" s="40">
        <v>6.0590000000000002</v>
      </c>
      <c r="P250" s="41">
        <f t="shared" si="6"/>
        <v>1.0450887895861667E-2</v>
      </c>
      <c r="Q250" s="41">
        <f t="shared" si="7"/>
        <v>3.714965611035554E-2</v>
      </c>
    </row>
    <row r="251" spans="1:17">
      <c r="A251" s="39">
        <v>7</v>
      </c>
      <c r="B251" s="40">
        <v>29</v>
      </c>
      <c r="C251" s="40" t="s">
        <v>52</v>
      </c>
      <c r="D251" s="40">
        <v>8530</v>
      </c>
      <c r="E251" s="40">
        <v>11220</v>
      </c>
      <c r="F251" s="40"/>
      <c r="G251" s="40">
        <v>11220</v>
      </c>
      <c r="H251" s="40">
        <v>11220</v>
      </c>
      <c r="I251" s="40"/>
      <c r="J251" s="40">
        <v>797</v>
      </c>
      <c r="K251" s="40">
        <v>955</v>
      </c>
      <c r="L251" s="40">
        <v>929</v>
      </c>
      <c r="M251" s="40">
        <v>0.40799999999999997</v>
      </c>
      <c r="N251" s="40">
        <v>6.1840000000000002</v>
      </c>
      <c r="O251" s="40">
        <v>6.0590000000000002</v>
      </c>
      <c r="P251" s="41">
        <f t="shared" si="6"/>
        <v>1.0450887895861667E-2</v>
      </c>
      <c r="Q251" s="41">
        <f t="shared" si="7"/>
        <v>3.714965611035554E-2</v>
      </c>
    </row>
    <row r="252" spans="1:17">
      <c r="A252" s="39">
        <v>7</v>
      </c>
      <c r="B252" s="40">
        <v>29</v>
      </c>
      <c r="C252" s="40" t="s">
        <v>56</v>
      </c>
      <c r="D252" s="40">
        <v>9200</v>
      </c>
      <c r="E252" s="40">
        <v>12750</v>
      </c>
      <c r="F252" s="40"/>
      <c r="G252" s="40">
        <v>12750</v>
      </c>
      <c r="H252" s="40">
        <v>12750</v>
      </c>
      <c r="I252" s="40"/>
      <c r="J252" s="40">
        <v>885</v>
      </c>
      <c r="K252" s="40">
        <v>1045</v>
      </c>
      <c r="L252" s="40">
        <v>1056</v>
      </c>
      <c r="M252" s="40">
        <v>0.40799999999999997</v>
      </c>
      <c r="N252" s="40">
        <v>6.1840000000000002</v>
      </c>
      <c r="O252" s="40">
        <v>6.0590000000000002</v>
      </c>
      <c r="P252" s="41">
        <f t="shared" si="6"/>
        <v>1.0450887895861667E-2</v>
      </c>
      <c r="Q252" s="41">
        <f t="shared" si="7"/>
        <v>3.714965611035554E-2</v>
      </c>
    </row>
    <row r="253" spans="1:17">
      <c r="A253" s="39">
        <v>7</v>
      </c>
      <c r="B253" s="40">
        <v>29</v>
      </c>
      <c r="C253" s="40" t="s">
        <v>53</v>
      </c>
      <c r="D253" s="40">
        <v>9100</v>
      </c>
      <c r="E253" s="40">
        <v>12750</v>
      </c>
      <c r="F253" s="40"/>
      <c r="G253" s="40">
        <v>12750</v>
      </c>
      <c r="H253" s="40">
        <v>12750</v>
      </c>
      <c r="I253" s="40"/>
      <c r="J253" s="40">
        <v>885</v>
      </c>
      <c r="K253" s="40">
        <v>1045</v>
      </c>
      <c r="L253" s="40">
        <v>1056</v>
      </c>
      <c r="M253" s="40">
        <v>0.40799999999999997</v>
      </c>
      <c r="N253" s="40">
        <v>6.1840000000000002</v>
      </c>
      <c r="O253" s="40">
        <v>6.0590000000000002</v>
      </c>
      <c r="P253" s="41">
        <f t="shared" si="6"/>
        <v>1.0450887895861667E-2</v>
      </c>
      <c r="Q253" s="41">
        <f t="shared" si="7"/>
        <v>3.714965611035554E-2</v>
      </c>
    </row>
    <row r="254" spans="1:17">
      <c r="A254" s="39">
        <v>7</v>
      </c>
      <c r="B254" s="40">
        <v>29</v>
      </c>
      <c r="C254" s="40" t="s">
        <v>55</v>
      </c>
      <c r="D254" s="40">
        <v>9790</v>
      </c>
      <c r="E254" s="40">
        <v>15300</v>
      </c>
      <c r="F254" s="40"/>
      <c r="G254" s="40">
        <v>15300</v>
      </c>
      <c r="H254" s="40">
        <v>15300</v>
      </c>
      <c r="I254" s="40"/>
      <c r="J254" s="40">
        <v>1049</v>
      </c>
      <c r="K254" s="40">
        <v>1243</v>
      </c>
      <c r="L254" s="40">
        <v>1267</v>
      </c>
      <c r="M254" s="40">
        <v>0.40799999999999997</v>
      </c>
      <c r="N254" s="40">
        <v>6.1840000000000002</v>
      </c>
      <c r="O254" s="40">
        <v>6.0590000000000002</v>
      </c>
      <c r="P254" s="41">
        <f t="shared" si="6"/>
        <v>1.0450887895861667E-2</v>
      </c>
      <c r="Q254" s="41">
        <f t="shared" si="7"/>
        <v>3.714965611035554E-2</v>
      </c>
    </row>
    <row r="255" spans="1:17">
      <c r="A255" s="39">
        <v>7</v>
      </c>
      <c r="B255" s="40">
        <v>32</v>
      </c>
      <c r="C255" s="40" t="s">
        <v>43</v>
      </c>
      <c r="D255" s="40">
        <v>8610</v>
      </c>
      <c r="E255" s="40">
        <v>9060</v>
      </c>
      <c r="F255" s="40"/>
      <c r="G255" s="40">
        <v>9060</v>
      </c>
      <c r="H255" s="40">
        <v>8460</v>
      </c>
      <c r="I255" s="40"/>
      <c r="J255" s="40">
        <v>661</v>
      </c>
      <c r="K255" s="40">
        <v>791</v>
      </c>
      <c r="L255" s="40">
        <v>745</v>
      </c>
      <c r="M255" s="40">
        <v>0.45300000000000001</v>
      </c>
      <c r="N255" s="40">
        <v>6.0940000000000003</v>
      </c>
      <c r="O255" s="40">
        <v>5.9690000000000003</v>
      </c>
      <c r="P255" s="41">
        <f t="shared" si="6"/>
        <v>1.1524348163979013E-2</v>
      </c>
      <c r="Q255" s="41">
        <f t="shared" si="7"/>
        <v>3.6076195842238194E-2</v>
      </c>
    </row>
    <row r="256" spans="1:17">
      <c r="A256" s="39">
        <v>7</v>
      </c>
      <c r="B256" s="40">
        <v>32</v>
      </c>
      <c r="C256" s="40" t="s">
        <v>45</v>
      </c>
      <c r="D256" s="40">
        <v>8610</v>
      </c>
      <c r="E256" s="40">
        <v>9060</v>
      </c>
      <c r="F256" s="40"/>
      <c r="G256" s="40">
        <v>9060</v>
      </c>
      <c r="H256" s="40">
        <v>8460</v>
      </c>
      <c r="I256" s="40"/>
      <c r="J256" s="40">
        <v>672</v>
      </c>
      <c r="K256" s="40">
        <v>823</v>
      </c>
      <c r="L256" s="40">
        <v>745</v>
      </c>
      <c r="M256" s="40">
        <v>0.45300000000000001</v>
      </c>
      <c r="N256" s="40">
        <v>6.0940000000000003</v>
      </c>
      <c r="O256" s="40">
        <v>5.9690000000000003</v>
      </c>
      <c r="P256" s="41">
        <f t="shared" si="6"/>
        <v>1.1524348163979013E-2</v>
      </c>
      <c r="Q256" s="41">
        <f t="shared" si="7"/>
        <v>3.6076195842238194E-2</v>
      </c>
    </row>
    <row r="257" spans="1:17">
      <c r="A257" s="39">
        <v>7</v>
      </c>
      <c r="B257" s="40">
        <v>32</v>
      </c>
      <c r="C257" s="40" t="s">
        <v>46</v>
      </c>
      <c r="D257" s="40">
        <v>10400</v>
      </c>
      <c r="E257" s="40">
        <v>9060</v>
      </c>
      <c r="F257" s="40"/>
      <c r="G257" s="40">
        <v>9060</v>
      </c>
      <c r="H257" s="40">
        <v>8460</v>
      </c>
      <c r="I257" s="40"/>
      <c r="J257" s="40">
        <v>738</v>
      </c>
      <c r="K257" s="40">
        <v>860</v>
      </c>
      <c r="L257" s="40">
        <v>745</v>
      </c>
      <c r="M257" s="40">
        <v>0.45300000000000001</v>
      </c>
      <c r="N257" s="40">
        <v>6.0940000000000003</v>
      </c>
      <c r="O257" s="40">
        <v>5.9690000000000003</v>
      </c>
      <c r="P257" s="41">
        <f t="shared" si="6"/>
        <v>1.1524348163979013E-2</v>
      </c>
      <c r="Q257" s="41">
        <f t="shared" si="7"/>
        <v>3.6076195842238194E-2</v>
      </c>
    </row>
    <row r="258" spans="1:17">
      <c r="A258" s="39">
        <v>7</v>
      </c>
      <c r="B258" s="40">
        <v>32</v>
      </c>
      <c r="C258" s="40" t="s">
        <v>47</v>
      </c>
      <c r="D258" s="40">
        <v>9380</v>
      </c>
      <c r="E258" s="40">
        <v>10190</v>
      </c>
      <c r="F258" s="40"/>
      <c r="G258" s="40">
        <v>10190</v>
      </c>
      <c r="H258" s="40">
        <v>9520</v>
      </c>
      <c r="I258" s="40"/>
      <c r="J258" s="40">
        <v>729</v>
      </c>
      <c r="K258" s="40">
        <v>847</v>
      </c>
      <c r="L258" s="40">
        <v>839</v>
      </c>
      <c r="M258" s="40">
        <v>0.45300000000000001</v>
      </c>
      <c r="N258" s="40">
        <v>6.0940000000000003</v>
      </c>
      <c r="O258" s="40">
        <v>5.9690000000000003</v>
      </c>
      <c r="P258" s="41">
        <f t="shared" si="6"/>
        <v>1.1524348163979013E-2</v>
      </c>
      <c r="Q258" s="41">
        <f t="shared" si="7"/>
        <v>3.6076195842238194E-2</v>
      </c>
    </row>
    <row r="259" spans="1:17">
      <c r="A259" s="39">
        <v>7</v>
      </c>
      <c r="B259" s="40">
        <v>32</v>
      </c>
      <c r="C259" s="40" t="s">
        <v>57</v>
      </c>
      <c r="D259" s="40">
        <v>10400</v>
      </c>
      <c r="E259" s="40">
        <v>10190</v>
      </c>
      <c r="F259" s="40"/>
      <c r="G259" s="40">
        <v>10190</v>
      </c>
      <c r="H259" s="40">
        <v>9520</v>
      </c>
      <c r="I259" s="40"/>
      <c r="J259" s="40">
        <v>738</v>
      </c>
      <c r="K259" s="40">
        <v>860</v>
      </c>
      <c r="L259" s="40">
        <v>839</v>
      </c>
      <c r="M259" s="40">
        <v>0.45300000000000001</v>
      </c>
      <c r="N259" s="40">
        <v>6.0940000000000003</v>
      </c>
      <c r="O259" s="40">
        <v>5.9690000000000003</v>
      </c>
      <c r="P259" s="41">
        <f t="shared" si="6"/>
        <v>1.1524348163979013E-2</v>
      </c>
      <c r="Q259" s="41">
        <f t="shared" si="7"/>
        <v>3.6076195842238194E-2</v>
      </c>
    </row>
    <row r="260" spans="1:17">
      <c r="A260" s="39">
        <v>7</v>
      </c>
      <c r="B260" s="40">
        <v>32</v>
      </c>
      <c r="C260" s="40" t="s">
        <v>48</v>
      </c>
      <c r="D260" s="40">
        <v>10400</v>
      </c>
      <c r="E260" s="40">
        <v>10760</v>
      </c>
      <c r="F260" s="40"/>
      <c r="G260" s="40">
        <v>10760</v>
      </c>
      <c r="H260" s="40">
        <v>10050</v>
      </c>
      <c r="I260" s="40"/>
      <c r="J260" s="40">
        <v>779</v>
      </c>
      <c r="K260" s="40">
        <v>922</v>
      </c>
      <c r="L260" s="40">
        <v>885</v>
      </c>
      <c r="M260" s="40">
        <v>0.45300000000000001</v>
      </c>
      <c r="N260" s="40">
        <v>6.0940000000000003</v>
      </c>
      <c r="O260" s="40">
        <v>5.9690000000000003</v>
      </c>
      <c r="P260" s="41">
        <f t="shared" si="6"/>
        <v>1.1524348163979013E-2</v>
      </c>
      <c r="Q260" s="41">
        <f t="shared" si="7"/>
        <v>3.6076195842238194E-2</v>
      </c>
    </row>
    <row r="261" spans="1:17">
      <c r="A261" s="39">
        <v>7</v>
      </c>
      <c r="B261" s="40">
        <v>32</v>
      </c>
      <c r="C261" s="40" t="s">
        <v>49</v>
      </c>
      <c r="D261" s="40">
        <v>9750</v>
      </c>
      <c r="E261" s="40">
        <v>10760</v>
      </c>
      <c r="F261" s="40"/>
      <c r="G261" s="40">
        <v>10760</v>
      </c>
      <c r="H261" s="40">
        <v>10050</v>
      </c>
      <c r="I261" s="40"/>
      <c r="J261" s="40">
        <v>768</v>
      </c>
      <c r="K261" s="40">
        <v>891</v>
      </c>
      <c r="L261" s="40">
        <v>885</v>
      </c>
      <c r="M261" s="40">
        <v>0.45300000000000001</v>
      </c>
      <c r="N261" s="40">
        <v>6.0940000000000003</v>
      </c>
      <c r="O261" s="40">
        <v>5.9690000000000003</v>
      </c>
      <c r="P261" s="41">
        <f t="shared" ref="P261:P324" si="8">(A261^2-N261^2)/1029.4</f>
        <v>1.1524348163979013E-2</v>
      </c>
      <c r="Q261" s="41">
        <f t="shared" ref="Q261:Q324" si="9">N261^2/1029.4</f>
        <v>3.6076195842238194E-2</v>
      </c>
    </row>
    <row r="262" spans="1:17">
      <c r="A262" s="39">
        <v>7</v>
      </c>
      <c r="B262" s="40">
        <v>32</v>
      </c>
      <c r="C262" s="40" t="s">
        <v>59</v>
      </c>
      <c r="D262" s="40">
        <v>10400</v>
      </c>
      <c r="E262" s="40">
        <v>10760</v>
      </c>
      <c r="F262" s="40"/>
      <c r="G262" s="40">
        <v>10760</v>
      </c>
      <c r="H262" s="40">
        <v>10050</v>
      </c>
      <c r="I262" s="40"/>
      <c r="J262" s="40">
        <v>768</v>
      </c>
      <c r="K262" s="40">
        <v>891</v>
      </c>
      <c r="L262" s="40">
        <v>885</v>
      </c>
      <c r="M262" s="40">
        <v>0.45300000000000001</v>
      </c>
      <c r="N262" s="40">
        <v>6.0940000000000003</v>
      </c>
      <c r="O262" s="40">
        <v>5.9690000000000003</v>
      </c>
      <c r="P262" s="41">
        <f t="shared" si="8"/>
        <v>1.1524348163979013E-2</v>
      </c>
      <c r="Q262" s="41">
        <f t="shared" si="9"/>
        <v>3.6076195842238194E-2</v>
      </c>
    </row>
    <row r="263" spans="1:17">
      <c r="A263" s="39">
        <v>7</v>
      </c>
      <c r="B263" s="40">
        <v>32</v>
      </c>
      <c r="C263" s="40" t="s">
        <v>50</v>
      </c>
      <c r="D263" s="40">
        <v>9750</v>
      </c>
      <c r="E263" s="40">
        <v>10760</v>
      </c>
      <c r="F263" s="40"/>
      <c r="G263" s="40">
        <v>10760</v>
      </c>
      <c r="H263" s="40">
        <v>10050</v>
      </c>
      <c r="I263" s="40"/>
      <c r="J263" s="40">
        <v>768</v>
      </c>
      <c r="K263" s="40">
        <v>891</v>
      </c>
      <c r="L263" s="40">
        <v>885</v>
      </c>
      <c r="M263" s="40">
        <v>0.45300000000000001</v>
      </c>
      <c r="N263" s="40">
        <v>6.0940000000000003</v>
      </c>
      <c r="O263" s="40">
        <v>5.9690000000000003</v>
      </c>
      <c r="P263" s="41">
        <f t="shared" si="8"/>
        <v>1.1524348163979013E-2</v>
      </c>
      <c r="Q263" s="41">
        <f t="shared" si="9"/>
        <v>3.6076195842238194E-2</v>
      </c>
    </row>
    <row r="264" spans="1:17">
      <c r="A264" s="39">
        <v>7</v>
      </c>
      <c r="B264" s="40">
        <v>32</v>
      </c>
      <c r="C264" s="40" t="s">
        <v>52</v>
      </c>
      <c r="D264" s="40">
        <v>10780</v>
      </c>
      <c r="E264" s="40">
        <v>12460</v>
      </c>
      <c r="F264" s="40"/>
      <c r="G264" s="40">
        <v>12460</v>
      </c>
      <c r="H264" s="40">
        <v>11640</v>
      </c>
      <c r="I264" s="40"/>
      <c r="J264" s="40">
        <v>897</v>
      </c>
      <c r="K264" s="40">
        <v>1053</v>
      </c>
      <c r="L264" s="40">
        <v>1025</v>
      </c>
      <c r="M264" s="40">
        <v>0.45300000000000001</v>
      </c>
      <c r="N264" s="40">
        <v>6.0940000000000003</v>
      </c>
      <c r="O264" s="40">
        <v>5.9690000000000003</v>
      </c>
      <c r="P264" s="41">
        <f t="shared" si="8"/>
        <v>1.1524348163979013E-2</v>
      </c>
      <c r="Q264" s="41">
        <f t="shared" si="9"/>
        <v>3.6076195842238194E-2</v>
      </c>
    </row>
    <row r="265" spans="1:17">
      <c r="A265" s="39">
        <v>7</v>
      </c>
      <c r="B265" s="40">
        <v>32</v>
      </c>
      <c r="C265" s="40" t="s">
        <v>53</v>
      </c>
      <c r="D265" s="40">
        <v>11720</v>
      </c>
      <c r="E265" s="40">
        <v>14160</v>
      </c>
      <c r="F265" s="40"/>
      <c r="G265" s="40">
        <v>14160</v>
      </c>
      <c r="H265" s="40">
        <v>13220</v>
      </c>
      <c r="I265" s="40"/>
      <c r="J265" s="40">
        <v>996</v>
      </c>
      <c r="K265" s="40">
        <v>1152</v>
      </c>
      <c r="L265" s="40">
        <v>1165</v>
      </c>
      <c r="M265" s="40">
        <v>0.45300000000000001</v>
      </c>
      <c r="N265" s="40">
        <v>6.0940000000000003</v>
      </c>
      <c r="O265" s="40">
        <v>5.9690000000000003</v>
      </c>
      <c r="P265" s="41">
        <f t="shared" si="8"/>
        <v>1.1524348163979013E-2</v>
      </c>
      <c r="Q265" s="41">
        <f t="shared" si="9"/>
        <v>3.6076195842238194E-2</v>
      </c>
    </row>
    <row r="266" spans="1:17">
      <c r="A266" s="39">
        <v>7</v>
      </c>
      <c r="B266" s="40">
        <v>32</v>
      </c>
      <c r="C266" s="40" t="s">
        <v>54</v>
      </c>
      <c r="D266" s="40">
        <v>12540</v>
      </c>
      <c r="E266" s="40">
        <v>15850</v>
      </c>
      <c r="F266" s="40"/>
      <c r="G266" s="40">
        <v>15850</v>
      </c>
      <c r="H266" s="40">
        <v>14810</v>
      </c>
      <c r="I266" s="40"/>
      <c r="J266" s="40">
        <v>1107</v>
      </c>
      <c r="K266" s="40">
        <v>1283</v>
      </c>
      <c r="L266" s="40">
        <v>1304</v>
      </c>
      <c r="M266" s="40">
        <v>0.45300000000000001</v>
      </c>
      <c r="N266" s="40">
        <v>6.0940000000000003</v>
      </c>
      <c r="O266" s="40">
        <v>5.9690000000000003</v>
      </c>
      <c r="P266" s="41">
        <f t="shared" si="8"/>
        <v>1.1524348163979013E-2</v>
      </c>
      <c r="Q266" s="41">
        <f t="shared" si="9"/>
        <v>3.6076195842238194E-2</v>
      </c>
    </row>
    <row r="267" spans="1:17">
      <c r="A267" s="39">
        <v>7</v>
      </c>
      <c r="B267" s="40">
        <v>32</v>
      </c>
      <c r="C267" s="40" t="s">
        <v>55</v>
      </c>
      <c r="D267" s="40">
        <v>13020</v>
      </c>
      <c r="E267" s="40">
        <v>16990</v>
      </c>
      <c r="F267" s="40"/>
      <c r="G267" s="40">
        <v>16990</v>
      </c>
      <c r="H267" s="40">
        <v>15870</v>
      </c>
      <c r="I267" s="40"/>
      <c r="J267" s="40">
        <v>1180</v>
      </c>
      <c r="K267" s="40">
        <v>1370</v>
      </c>
      <c r="L267" s="40">
        <v>1398</v>
      </c>
      <c r="M267" s="40">
        <v>0.45300000000000001</v>
      </c>
      <c r="N267" s="40">
        <v>6.0940000000000003</v>
      </c>
      <c r="O267" s="40">
        <v>5.9690000000000003</v>
      </c>
      <c r="P267" s="41">
        <f t="shared" si="8"/>
        <v>1.1524348163979013E-2</v>
      </c>
      <c r="Q267" s="41">
        <f t="shared" si="9"/>
        <v>3.6076195842238194E-2</v>
      </c>
    </row>
    <row r="268" spans="1:17">
      <c r="A268" s="39">
        <v>7</v>
      </c>
      <c r="B268" s="40">
        <v>35</v>
      </c>
      <c r="C268" s="40" t="s">
        <v>43</v>
      </c>
      <c r="D268" s="40">
        <v>10180</v>
      </c>
      <c r="E268" s="40">
        <v>9960</v>
      </c>
      <c r="F268" s="40"/>
      <c r="G268" s="40">
        <v>9240</v>
      </c>
      <c r="H268" s="40">
        <v>8460</v>
      </c>
      <c r="I268" s="40"/>
      <c r="J268" s="40">
        <v>734</v>
      </c>
      <c r="K268" s="40">
        <v>833</v>
      </c>
      <c r="L268" s="40">
        <v>814</v>
      </c>
      <c r="M268" s="40">
        <v>0.498</v>
      </c>
      <c r="N268" s="40">
        <v>6.0039999999999996</v>
      </c>
      <c r="O268" s="40">
        <v>5.8789999999999996</v>
      </c>
      <c r="P268" s="41">
        <f t="shared" si="8"/>
        <v>1.258207110938411E-2</v>
      </c>
      <c r="Q268" s="41">
        <f t="shared" si="9"/>
        <v>3.5018472896833103E-2</v>
      </c>
    </row>
    <row r="269" spans="1:17">
      <c r="A269" s="39">
        <v>7</v>
      </c>
      <c r="B269" s="40">
        <v>35</v>
      </c>
      <c r="C269" s="40" t="s">
        <v>44</v>
      </c>
      <c r="D269" s="40">
        <v>11600</v>
      </c>
      <c r="E269" s="40">
        <v>9960</v>
      </c>
      <c r="F269" s="40"/>
      <c r="G269" s="40">
        <v>9240</v>
      </c>
      <c r="H269" s="40">
        <v>8460</v>
      </c>
      <c r="I269" s="40"/>
      <c r="J269" s="40">
        <v>819</v>
      </c>
      <c r="K269" s="40">
        <v>832</v>
      </c>
      <c r="L269" s="40">
        <v>814</v>
      </c>
      <c r="M269" s="40">
        <v>0.498</v>
      </c>
      <c r="N269" s="40">
        <v>6.0039999999999996</v>
      </c>
      <c r="O269" s="40">
        <v>5.8789999999999996</v>
      </c>
      <c r="P269" s="41">
        <f t="shared" si="8"/>
        <v>1.258207110938411E-2</v>
      </c>
      <c r="Q269" s="41">
        <f t="shared" si="9"/>
        <v>3.5018472896833103E-2</v>
      </c>
    </row>
    <row r="270" spans="1:17">
      <c r="A270" s="39">
        <v>7</v>
      </c>
      <c r="B270" s="40">
        <v>35</v>
      </c>
      <c r="C270" s="40" t="s">
        <v>45</v>
      </c>
      <c r="D270" s="40">
        <v>10180</v>
      </c>
      <c r="E270" s="40">
        <v>9960</v>
      </c>
      <c r="F270" s="40"/>
      <c r="G270" s="40">
        <v>9240</v>
      </c>
      <c r="H270" s="40">
        <v>8460</v>
      </c>
      <c r="I270" s="40"/>
      <c r="J270" s="40">
        <v>746</v>
      </c>
      <c r="K270" s="40">
        <v>876</v>
      </c>
      <c r="L270" s="40">
        <v>814</v>
      </c>
      <c r="M270" s="40">
        <v>0.498</v>
      </c>
      <c r="N270" s="40">
        <v>6.0039999999999996</v>
      </c>
      <c r="O270" s="40">
        <v>5.8789999999999996</v>
      </c>
      <c r="P270" s="41">
        <f t="shared" si="8"/>
        <v>1.258207110938411E-2</v>
      </c>
      <c r="Q270" s="41">
        <f t="shared" si="9"/>
        <v>3.5018472896833103E-2</v>
      </c>
    </row>
    <row r="271" spans="1:17">
      <c r="A271" s="39">
        <v>7</v>
      </c>
      <c r="B271" s="40">
        <v>35</v>
      </c>
      <c r="C271" s="40" t="s">
        <v>46</v>
      </c>
      <c r="D271" s="40">
        <v>11600</v>
      </c>
      <c r="E271" s="40">
        <v>9960</v>
      </c>
      <c r="F271" s="40"/>
      <c r="G271" s="40">
        <v>9240</v>
      </c>
      <c r="H271" s="40">
        <v>8460</v>
      </c>
      <c r="I271" s="40"/>
      <c r="J271" s="40">
        <v>819</v>
      </c>
      <c r="K271" s="40">
        <v>876</v>
      </c>
      <c r="L271" s="40">
        <v>814</v>
      </c>
      <c r="M271" s="40">
        <v>0.498</v>
      </c>
      <c r="N271" s="40">
        <v>6.0039999999999996</v>
      </c>
      <c r="O271" s="40">
        <v>5.8789999999999996</v>
      </c>
      <c r="P271" s="41">
        <f t="shared" si="8"/>
        <v>1.258207110938411E-2</v>
      </c>
      <c r="Q271" s="41">
        <f t="shared" si="9"/>
        <v>3.5018472896833103E-2</v>
      </c>
    </row>
    <row r="272" spans="1:17">
      <c r="A272" s="39">
        <v>7</v>
      </c>
      <c r="B272" s="40">
        <v>35</v>
      </c>
      <c r="C272" s="40" t="s">
        <v>47</v>
      </c>
      <c r="D272" s="40">
        <v>11170</v>
      </c>
      <c r="E272" s="40">
        <v>11210</v>
      </c>
      <c r="F272" s="40"/>
      <c r="G272" s="40">
        <v>10390</v>
      </c>
      <c r="H272" s="40">
        <v>9520</v>
      </c>
      <c r="I272" s="40"/>
      <c r="J272" s="40">
        <v>809</v>
      </c>
      <c r="K272" s="40">
        <v>876</v>
      </c>
      <c r="L272" s="40">
        <v>915</v>
      </c>
      <c r="M272" s="40">
        <v>0.498</v>
      </c>
      <c r="N272" s="40">
        <v>6.0039999999999996</v>
      </c>
      <c r="O272" s="40">
        <v>5.8789999999999996</v>
      </c>
      <c r="P272" s="41">
        <f t="shared" si="8"/>
        <v>1.258207110938411E-2</v>
      </c>
      <c r="Q272" s="41">
        <f t="shared" si="9"/>
        <v>3.5018472896833103E-2</v>
      </c>
    </row>
    <row r="273" spans="1:17">
      <c r="A273" s="39">
        <v>7</v>
      </c>
      <c r="B273" s="40">
        <v>35</v>
      </c>
      <c r="C273" s="40" t="s">
        <v>57</v>
      </c>
      <c r="D273" s="40">
        <v>11600</v>
      </c>
      <c r="E273" s="40">
        <v>11210</v>
      </c>
      <c r="F273" s="40"/>
      <c r="G273" s="40">
        <v>10390</v>
      </c>
      <c r="H273" s="40">
        <v>9520</v>
      </c>
      <c r="I273" s="40"/>
      <c r="J273" s="40">
        <v>819</v>
      </c>
      <c r="K273" s="40">
        <v>876</v>
      </c>
      <c r="L273" s="40">
        <v>915</v>
      </c>
      <c r="M273" s="40">
        <v>0.498</v>
      </c>
      <c r="N273" s="40">
        <v>6.0039999999999996</v>
      </c>
      <c r="O273" s="40">
        <v>5.8789999999999996</v>
      </c>
      <c r="P273" s="41">
        <f t="shared" si="8"/>
        <v>1.258207110938411E-2</v>
      </c>
      <c r="Q273" s="41">
        <f t="shared" si="9"/>
        <v>3.5018472896833103E-2</v>
      </c>
    </row>
    <row r="274" spans="1:17">
      <c r="A274" s="39">
        <v>7</v>
      </c>
      <c r="B274" s="40">
        <v>35</v>
      </c>
      <c r="C274" s="40" t="s">
        <v>48</v>
      </c>
      <c r="D274" s="40">
        <v>11650</v>
      </c>
      <c r="E274" s="40">
        <v>11830</v>
      </c>
      <c r="F274" s="40"/>
      <c r="G274" s="40">
        <v>10970</v>
      </c>
      <c r="H274" s="40">
        <v>10050</v>
      </c>
      <c r="I274" s="40"/>
      <c r="J274" s="40">
        <v>865</v>
      </c>
      <c r="K274" s="40">
        <v>964</v>
      </c>
      <c r="L274" s="40">
        <v>966</v>
      </c>
      <c r="M274" s="40">
        <v>0.498</v>
      </c>
      <c r="N274" s="40">
        <v>6.0039999999999996</v>
      </c>
      <c r="O274" s="40">
        <v>5.8789999999999996</v>
      </c>
      <c r="P274" s="41">
        <f t="shared" si="8"/>
        <v>1.258207110938411E-2</v>
      </c>
      <c r="Q274" s="41">
        <f t="shared" si="9"/>
        <v>3.5018472896833103E-2</v>
      </c>
    </row>
    <row r="275" spans="1:17">
      <c r="A275" s="39">
        <v>7</v>
      </c>
      <c r="B275" s="40">
        <v>35</v>
      </c>
      <c r="C275" s="40" t="s">
        <v>49</v>
      </c>
      <c r="D275" s="40">
        <v>11650</v>
      </c>
      <c r="E275" s="40">
        <v>11830</v>
      </c>
      <c r="F275" s="40"/>
      <c r="G275" s="40">
        <v>10970</v>
      </c>
      <c r="H275" s="40">
        <v>10050</v>
      </c>
      <c r="I275" s="40"/>
      <c r="J275" s="40">
        <v>853</v>
      </c>
      <c r="K275" s="40">
        <v>920</v>
      </c>
      <c r="L275" s="40">
        <v>966</v>
      </c>
      <c r="M275" s="40">
        <v>0.498</v>
      </c>
      <c r="N275" s="40">
        <v>6.0039999999999996</v>
      </c>
      <c r="O275" s="40">
        <v>5.8789999999999996</v>
      </c>
      <c r="P275" s="41">
        <f t="shared" si="8"/>
        <v>1.258207110938411E-2</v>
      </c>
      <c r="Q275" s="41">
        <f t="shared" si="9"/>
        <v>3.5018472896833103E-2</v>
      </c>
    </row>
    <row r="276" spans="1:17">
      <c r="A276" s="39">
        <v>7</v>
      </c>
      <c r="B276" s="40">
        <v>35</v>
      </c>
      <c r="C276" s="40" t="s">
        <v>59</v>
      </c>
      <c r="D276" s="40">
        <v>11650</v>
      </c>
      <c r="E276" s="40">
        <v>11830</v>
      </c>
      <c r="F276" s="40"/>
      <c r="G276" s="40">
        <v>10970</v>
      </c>
      <c r="H276" s="40">
        <v>10050</v>
      </c>
      <c r="I276" s="40"/>
      <c r="J276" s="40">
        <v>853</v>
      </c>
      <c r="K276" s="40">
        <v>920</v>
      </c>
      <c r="L276" s="40">
        <v>966</v>
      </c>
      <c r="M276" s="40">
        <v>0.498</v>
      </c>
      <c r="N276" s="40">
        <v>6.0039999999999996</v>
      </c>
      <c r="O276" s="40">
        <v>5.8789999999999996</v>
      </c>
      <c r="P276" s="41">
        <f t="shared" si="8"/>
        <v>1.258207110938411E-2</v>
      </c>
      <c r="Q276" s="41">
        <f t="shared" si="9"/>
        <v>3.5018472896833103E-2</v>
      </c>
    </row>
    <row r="277" spans="1:17">
      <c r="A277" s="39">
        <v>7</v>
      </c>
      <c r="B277" s="40">
        <v>35</v>
      </c>
      <c r="C277" s="40" t="s">
        <v>50</v>
      </c>
      <c r="D277" s="40">
        <v>11650</v>
      </c>
      <c r="E277" s="40">
        <v>11830</v>
      </c>
      <c r="F277" s="40"/>
      <c r="G277" s="40">
        <v>10970</v>
      </c>
      <c r="H277" s="40">
        <v>10050</v>
      </c>
      <c r="I277" s="40"/>
      <c r="J277" s="40">
        <v>853</v>
      </c>
      <c r="K277" s="40">
        <v>920</v>
      </c>
      <c r="L277" s="40">
        <v>966</v>
      </c>
      <c r="M277" s="40">
        <v>0.498</v>
      </c>
      <c r="N277" s="40">
        <v>6.0039999999999996</v>
      </c>
      <c r="O277" s="40">
        <v>5.8789999999999996</v>
      </c>
      <c r="P277" s="41">
        <f t="shared" si="8"/>
        <v>1.258207110938411E-2</v>
      </c>
      <c r="Q277" s="41">
        <f t="shared" si="9"/>
        <v>3.5018472896833103E-2</v>
      </c>
    </row>
    <row r="278" spans="1:17">
      <c r="A278" s="39">
        <v>7</v>
      </c>
      <c r="B278" s="40">
        <v>35</v>
      </c>
      <c r="C278" s="40" t="s">
        <v>52</v>
      </c>
      <c r="D278" s="40">
        <v>13020</v>
      </c>
      <c r="E278" s="40">
        <v>13700</v>
      </c>
      <c r="F278" s="40"/>
      <c r="G278" s="40">
        <v>12700</v>
      </c>
      <c r="H278" s="40">
        <v>11640</v>
      </c>
      <c r="I278" s="40"/>
      <c r="J278" s="40">
        <v>996</v>
      </c>
      <c r="K278" s="40">
        <v>1096</v>
      </c>
      <c r="L278" s="40">
        <v>1119</v>
      </c>
      <c r="M278" s="40">
        <v>0.498</v>
      </c>
      <c r="N278" s="40">
        <v>6.0039999999999996</v>
      </c>
      <c r="O278" s="40">
        <v>5.8789999999999996</v>
      </c>
      <c r="P278" s="41">
        <f t="shared" si="8"/>
        <v>1.258207110938411E-2</v>
      </c>
      <c r="Q278" s="41">
        <f t="shared" si="9"/>
        <v>3.5018472896833103E-2</v>
      </c>
    </row>
    <row r="279" spans="1:17">
      <c r="A279" s="39">
        <v>7</v>
      </c>
      <c r="B279" s="40">
        <v>35</v>
      </c>
      <c r="C279" s="40" t="s">
        <v>53</v>
      </c>
      <c r="D279" s="40">
        <v>14310</v>
      </c>
      <c r="E279" s="40">
        <v>15560</v>
      </c>
      <c r="F279" s="40"/>
      <c r="G279" s="40">
        <v>14430</v>
      </c>
      <c r="H279" s="40">
        <v>13220</v>
      </c>
      <c r="I279" s="40"/>
      <c r="J279" s="40">
        <v>1106</v>
      </c>
      <c r="K279" s="40">
        <v>1183</v>
      </c>
      <c r="L279" s="40">
        <v>1272</v>
      </c>
      <c r="M279" s="40">
        <v>0.498</v>
      </c>
      <c r="N279" s="40">
        <v>6.0039999999999996</v>
      </c>
      <c r="O279" s="40">
        <v>5.8789999999999996</v>
      </c>
      <c r="P279" s="41">
        <f t="shared" si="8"/>
        <v>1.258207110938411E-2</v>
      </c>
      <c r="Q279" s="41">
        <f t="shared" si="9"/>
        <v>3.5018472896833103E-2</v>
      </c>
    </row>
    <row r="280" spans="1:17">
      <c r="A280" s="39">
        <v>7</v>
      </c>
      <c r="B280" s="40">
        <v>35</v>
      </c>
      <c r="C280" s="40" t="s">
        <v>54</v>
      </c>
      <c r="D280" s="40">
        <v>15490</v>
      </c>
      <c r="E280" s="40">
        <v>17430</v>
      </c>
      <c r="F280" s="40"/>
      <c r="G280" s="40">
        <v>16170</v>
      </c>
      <c r="H280" s="40">
        <v>14810</v>
      </c>
      <c r="I280" s="40"/>
      <c r="J280" s="40">
        <v>1229</v>
      </c>
      <c r="K280" s="40">
        <v>1315</v>
      </c>
      <c r="L280" s="40">
        <v>1424</v>
      </c>
      <c r="M280" s="40">
        <v>0.498</v>
      </c>
      <c r="N280" s="40">
        <v>6.0039999999999996</v>
      </c>
      <c r="O280" s="40">
        <v>5.8789999999999996</v>
      </c>
      <c r="P280" s="41">
        <f t="shared" si="8"/>
        <v>1.258207110938411E-2</v>
      </c>
      <c r="Q280" s="41">
        <f t="shared" si="9"/>
        <v>3.5018472896833103E-2</v>
      </c>
    </row>
    <row r="281" spans="1:17">
      <c r="A281" s="39">
        <v>7</v>
      </c>
      <c r="B281" s="40">
        <v>35</v>
      </c>
      <c r="C281" s="40" t="s">
        <v>55</v>
      </c>
      <c r="D281" s="40">
        <v>16220</v>
      </c>
      <c r="E281" s="40">
        <v>18680</v>
      </c>
      <c r="F281" s="40"/>
      <c r="G281" s="40">
        <v>17320</v>
      </c>
      <c r="H281" s="40">
        <v>15870</v>
      </c>
      <c r="I281" s="40"/>
      <c r="J281" s="40">
        <v>1311</v>
      </c>
      <c r="K281" s="40">
        <v>1402</v>
      </c>
      <c r="L281" s="40">
        <v>1526</v>
      </c>
      <c r="M281" s="40">
        <v>0.498</v>
      </c>
      <c r="N281" s="40">
        <v>6.0039999999999996</v>
      </c>
      <c r="O281" s="40">
        <v>5.8789999999999996</v>
      </c>
      <c r="P281" s="41">
        <f t="shared" si="8"/>
        <v>1.258207110938411E-2</v>
      </c>
      <c r="Q281" s="41">
        <f t="shared" si="9"/>
        <v>3.5018472896833103E-2</v>
      </c>
    </row>
    <row r="282" spans="1:17">
      <c r="A282" s="39">
        <v>7</v>
      </c>
      <c r="B282" s="40">
        <v>38</v>
      </c>
      <c r="C282" s="40" t="s">
        <v>43</v>
      </c>
      <c r="D282" s="40">
        <v>11390</v>
      </c>
      <c r="E282" s="40">
        <v>10800</v>
      </c>
      <c r="F282" s="40"/>
      <c r="G282" s="40">
        <v>9240</v>
      </c>
      <c r="H282" s="40">
        <v>8460</v>
      </c>
      <c r="I282" s="40"/>
      <c r="J282" s="40">
        <v>801</v>
      </c>
      <c r="K282" s="40">
        <v>832</v>
      </c>
      <c r="L282" s="40">
        <v>877</v>
      </c>
      <c r="M282" s="40">
        <v>0.54</v>
      </c>
      <c r="N282" s="40">
        <v>5.92</v>
      </c>
      <c r="O282" s="40">
        <v>5.7949999999999999</v>
      </c>
      <c r="P282" s="41">
        <f t="shared" si="8"/>
        <v>1.3555080629492908E-2</v>
      </c>
      <c r="Q282" s="41">
        <f t="shared" si="9"/>
        <v>3.4045463376724303E-2</v>
      </c>
    </row>
    <row r="283" spans="1:17">
      <c r="A283" s="39">
        <v>7</v>
      </c>
      <c r="B283" s="40">
        <v>38</v>
      </c>
      <c r="C283" s="40" t="s">
        <v>44</v>
      </c>
      <c r="D283" s="40">
        <v>12700</v>
      </c>
      <c r="E283" s="40">
        <v>10800</v>
      </c>
      <c r="F283" s="40"/>
      <c r="G283" s="40">
        <v>9240</v>
      </c>
      <c r="H283" s="40">
        <v>8460</v>
      </c>
      <c r="I283" s="40"/>
      <c r="J283" s="40">
        <v>831</v>
      </c>
      <c r="K283" s="40">
        <v>832</v>
      </c>
      <c r="L283" s="40">
        <v>877</v>
      </c>
      <c r="M283" s="40">
        <v>0.54</v>
      </c>
      <c r="N283" s="40">
        <v>5.92</v>
      </c>
      <c r="O283" s="40">
        <v>5.7949999999999999</v>
      </c>
      <c r="P283" s="41">
        <f t="shared" si="8"/>
        <v>1.3555080629492908E-2</v>
      </c>
      <c r="Q283" s="41">
        <f t="shared" si="9"/>
        <v>3.4045463376724303E-2</v>
      </c>
    </row>
    <row r="284" spans="1:17">
      <c r="A284" s="39">
        <v>7</v>
      </c>
      <c r="B284" s="40">
        <v>38</v>
      </c>
      <c r="C284" s="40" t="s">
        <v>45</v>
      </c>
      <c r="D284" s="40">
        <v>11390</v>
      </c>
      <c r="E284" s="40">
        <v>10800</v>
      </c>
      <c r="F284" s="40"/>
      <c r="G284" s="40">
        <v>9240</v>
      </c>
      <c r="H284" s="40">
        <v>8460</v>
      </c>
      <c r="I284" s="40"/>
      <c r="J284" s="40">
        <v>814</v>
      </c>
      <c r="K284" s="40">
        <v>876</v>
      </c>
      <c r="L284" s="40">
        <v>877</v>
      </c>
      <c r="M284" s="40">
        <v>0.54</v>
      </c>
      <c r="N284" s="40">
        <v>5.92</v>
      </c>
      <c r="O284" s="40">
        <v>5.7949999999999999</v>
      </c>
      <c r="P284" s="41">
        <f t="shared" si="8"/>
        <v>1.3555080629492908E-2</v>
      </c>
      <c r="Q284" s="41">
        <f t="shared" si="9"/>
        <v>3.4045463376724303E-2</v>
      </c>
    </row>
    <row r="285" spans="1:17">
      <c r="A285" s="39">
        <v>7</v>
      </c>
      <c r="B285" s="40">
        <v>38</v>
      </c>
      <c r="C285" s="40" t="s">
        <v>46</v>
      </c>
      <c r="D285" s="40">
        <v>12700</v>
      </c>
      <c r="E285" s="40">
        <v>10800</v>
      </c>
      <c r="F285" s="40"/>
      <c r="G285" s="40">
        <v>9240</v>
      </c>
      <c r="H285" s="40">
        <v>8460</v>
      </c>
      <c r="I285" s="40"/>
      <c r="J285" s="40">
        <v>831</v>
      </c>
      <c r="K285" s="40">
        <v>876</v>
      </c>
      <c r="L285" s="40">
        <v>877</v>
      </c>
      <c r="M285" s="40">
        <v>0.54</v>
      </c>
      <c r="N285" s="40">
        <v>5.92</v>
      </c>
      <c r="O285" s="40">
        <v>5.7949999999999999</v>
      </c>
      <c r="P285" s="41">
        <f t="shared" si="8"/>
        <v>1.3555080629492908E-2</v>
      </c>
      <c r="Q285" s="41">
        <f t="shared" si="9"/>
        <v>3.4045463376724303E-2</v>
      </c>
    </row>
    <row r="286" spans="1:17">
      <c r="A286" s="39">
        <v>7</v>
      </c>
      <c r="B286" s="40">
        <v>38</v>
      </c>
      <c r="C286" s="40" t="s">
        <v>47</v>
      </c>
      <c r="D286" s="40">
        <v>12820</v>
      </c>
      <c r="E286" s="40">
        <v>12150</v>
      </c>
      <c r="F286" s="40"/>
      <c r="G286" s="40">
        <v>10390</v>
      </c>
      <c r="H286" s="40">
        <v>9520</v>
      </c>
      <c r="I286" s="40"/>
      <c r="J286" s="40">
        <v>883</v>
      </c>
      <c r="K286" s="40">
        <v>876</v>
      </c>
      <c r="L286" s="40">
        <v>986</v>
      </c>
      <c r="M286" s="40">
        <v>0.54</v>
      </c>
      <c r="N286" s="40">
        <v>5.92</v>
      </c>
      <c r="O286" s="40">
        <v>5.7949999999999999</v>
      </c>
      <c r="P286" s="41">
        <f t="shared" si="8"/>
        <v>1.3555080629492908E-2</v>
      </c>
      <c r="Q286" s="41">
        <f t="shared" si="9"/>
        <v>3.4045463376724303E-2</v>
      </c>
    </row>
    <row r="287" spans="1:17">
      <c r="A287" s="39">
        <v>7</v>
      </c>
      <c r="B287" s="40">
        <v>38</v>
      </c>
      <c r="C287" s="40" t="s">
        <v>57</v>
      </c>
      <c r="D287" s="40">
        <v>12820</v>
      </c>
      <c r="E287" s="40">
        <v>12150</v>
      </c>
      <c r="F287" s="40"/>
      <c r="G287" s="40">
        <v>10390</v>
      </c>
      <c r="H287" s="40">
        <v>9520</v>
      </c>
      <c r="I287" s="40"/>
      <c r="J287" s="40">
        <v>883</v>
      </c>
      <c r="K287" s="40">
        <v>876</v>
      </c>
      <c r="L287" s="40">
        <v>986</v>
      </c>
      <c r="M287" s="40">
        <v>0.54</v>
      </c>
      <c r="N287" s="40">
        <v>5.92</v>
      </c>
      <c r="O287" s="40">
        <v>5.7949999999999999</v>
      </c>
      <c r="P287" s="41">
        <f t="shared" si="8"/>
        <v>1.3555080629492908E-2</v>
      </c>
      <c r="Q287" s="41">
        <f t="shared" si="9"/>
        <v>3.4045463376724303E-2</v>
      </c>
    </row>
    <row r="288" spans="1:17">
      <c r="A288" s="39">
        <v>7</v>
      </c>
      <c r="B288" s="40">
        <v>38</v>
      </c>
      <c r="C288" s="40" t="s">
        <v>48</v>
      </c>
      <c r="D288" s="40">
        <v>13440</v>
      </c>
      <c r="E288" s="40">
        <v>12830</v>
      </c>
      <c r="F288" s="40"/>
      <c r="G288" s="40">
        <v>10970</v>
      </c>
      <c r="H288" s="40">
        <v>10050</v>
      </c>
      <c r="I288" s="40"/>
      <c r="J288" s="40">
        <v>944</v>
      </c>
      <c r="K288" s="40">
        <v>964</v>
      </c>
      <c r="L288" s="40">
        <v>1041</v>
      </c>
      <c r="M288" s="40">
        <v>0.54</v>
      </c>
      <c r="N288" s="40">
        <v>5.92</v>
      </c>
      <c r="O288" s="40">
        <v>5.7949999999999999</v>
      </c>
      <c r="P288" s="41">
        <f t="shared" si="8"/>
        <v>1.3555080629492908E-2</v>
      </c>
      <c r="Q288" s="41">
        <f t="shared" si="9"/>
        <v>3.4045463376724303E-2</v>
      </c>
    </row>
    <row r="289" spans="1:17">
      <c r="A289" s="39">
        <v>7</v>
      </c>
      <c r="B289" s="40">
        <v>38</v>
      </c>
      <c r="C289" s="40" t="s">
        <v>49</v>
      </c>
      <c r="D289" s="40">
        <v>13440</v>
      </c>
      <c r="E289" s="40">
        <v>12830</v>
      </c>
      <c r="F289" s="40"/>
      <c r="G289" s="40">
        <v>10970</v>
      </c>
      <c r="H289" s="40">
        <v>10050</v>
      </c>
      <c r="I289" s="40"/>
      <c r="J289" s="40">
        <v>931</v>
      </c>
      <c r="K289" s="40">
        <v>920</v>
      </c>
      <c r="L289" s="40">
        <v>1041</v>
      </c>
      <c r="M289" s="40">
        <v>0.54</v>
      </c>
      <c r="N289" s="40">
        <v>5.92</v>
      </c>
      <c r="O289" s="40">
        <v>5.7949999999999999</v>
      </c>
      <c r="P289" s="41">
        <f t="shared" si="8"/>
        <v>1.3555080629492908E-2</v>
      </c>
      <c r="Q289" s="41">
        <f t="shared" si="9"/>
        <v>3.4045463376724303E-2</v>
      </c>
    </row>
    <row r="290" spans="1:17">
      <c r="A290" s="39">
        <v>7</v>
      </c>
      <c r="B290" s="40">
        <v>38</v>
      </c>
      <c r="C290" s="40" t="s">
        <v>59</v>
      </c>
      <c r="D290" s="40">
        <v>13440</v>
      </c>
      <c r="E290" s="40">
        <v>12830</v>
      </c>
      <c r="F290" s="40"/>
      <c r="G290" s="40">
        <v>10970</v>
      </c>
      <c r="H290" s="40">
        <v>10050</v>
      </c>
      <c r="I290" s="40"/>
      <c r="J290" s="40">
        <v>931</v>
      </c>
      <c r="K290" s="40">
        <v>920</v>
      </c>
      <c r="L290" s="40">
        <v>1041</v>
      </c>
      <c r="M290" s="40">
        <v>0.54</v>
      </c>
      <c r="N290" s="40">
        <v>5.92</v>
      </c>
      <c r="O290" s="40">
        <v>5.7949999999999999</v>
      </c>
      <c r="P290" s="41">
        <f t="shared" si="8"/>
        <v>1.3555080629492908E-2</v>
      </c>
      <c r="Q290" s="41">
        <f t="shared" si="9"/>
        <v>3.4045463376724303E-2</v>
      </c>
    </row>
    <row r="291" spans="1:17">
      <c r="A291" s="39">
        <v>7</v>
      </c>
      <c r="B291" s="40">
        <v>38</v>
      </c>
      <c r="C291" s="40" t="s">
        <v>50</v>
      </c>
      <c r="D291" s="40">
        <v>13440</v>
      </c>
      <c r="E291" s="40">
        <v>12830</v>
      </c>
      <c r="F291" s="40"/>
      <c r="G291" s="40">
        <v>10970</v>
      </c>
      <c r="H291" s="40">
        <v>10050</v>
      </c>
      <c r="I291" s="40"/>
      <c r="J291" s="40">
        <v>931</v>
      </c>
      <c r="K291" s="40">
        <v>920</v>
      </c>
      <c r="L291" s="40">
        <v>1041</v>
      </c>
      <c r="M291" s="40">
        <v>0.54</v>
      </c>
      <c r="N291" s="40">
        <v>5.92</v>
      </c>
      <c r="O291" s="40">
        <v>5.7949999999999999</v>
      </c>
      <c r="P291" s="41">
        <f t="shared" si="8"/>
        <v>1.3555080629492908E-2</v>
      </c>
      <c r="Q291" s="41">
        <f t="shared" si="9"/>
        <v>3.4045463376724303E-2</v>
      </c>
    </row>
    <row r="292" spans="1:17">
      <c r="A292" s="39">
        <v>7</v>
      </c>
      <c r="B292" s="40">
        <v>38</v>
      </c>
      <c r="C292" s="40" t="s">
        <v>52</v>
      </c>
      <c r="D292" s="40">
        <v>15140</v>
      </c>
      <c r="E292" s="40">
        <v>14850</v>
      </c>
      <c r="F292" s="40"/>
      <c r="G292" s="40">
        <v>12700</v>
      </c>
      <c r="H292" s="40">
        <v>11640</v>
      </c>
      <c r="I292" s="40"/>
      <c r="J292" s="40">
        <v>1087</v>
      </c>
      <c r="K292" s="40">
        <v>1096</v>
      </c>
      <c r="L292" s="40">
        <v>1205</v>
      </c>
      <c r="M292" s="40">
        <v>0.54</v>
      </c>
      <c r="N292" s="40">
        <v>5.92</v>
      </c>
      <c r="O292" s="40">
        <v>5.7949999999999999</v>
      </c>
      <c r="P292" s="41">
        <f t="shared" si="8"/>
        <v>1.3555080629492908E-2</v>
      </c>
      <c r="Q292" s="41">
        <f t="shared" si="9"/>
        <v>3.4045463376724303E-2</v>
      </c>
    </row>
    <row r="293" spans="1:17">
      <c r="A293" s="39">
        <v>7</v>
      </c>
      <c r="B293" s="40">
        <v>38</v>
      </c>
      <c r="C293" s="40" t="s">
        <v>53</v>
      </c>
      <c r="D293" s="40">
        <v>16750</v>
      </c>
      <c r="E293" s="40">
        <v>16880</v>
      </c>
      <c r="F293" s="40"/>
      <c r="G293" s="40">
        <v>14430</v>
      </c>
      <c r="H293" s="40">
        <v>13220</v>
      </c>
      <c r="I293" s="40"/>
      <c r="J293" s="40">
        <v>1207</v>
      </c>
      <c r="K293" s="40">
        <v>1183</v>
      </c>
      <c r="L293" s="40">
        <v>1370</v>
      </c>
      <c r="M293" s="40">
        <v>0.54</v>
      </c>
      <c r="N293" s="40">
        <v>5.92</v>
      </c>
      <c r="O293" s="40">
        <v>5.7949999999999999</v>
      </c>
      <c r="P293" s="41">
        <f t="shared" si="8"/>
        <v>1.3555080629492908E-2</v>
      </c>
      <c r="Q293" s="41">
        <f t="shared" si="9"/>
        <v>3.4045463376724303E-2</v>
      </c>
    </row>
    <row r="294" spans="1:17">
      <c r="A294" s="39">
        <v>7</v>
      </c>
      <c r="B294" s="40">
        <v>38</v>
      </c>
      <c r="C294" s="40" t="s">
        <v>54</v>
      </c>
      <c r="D294" s="40">
        <v>18280</v>
      </c>
      <c r="E294" s="40">
        <v>18900</v>
      </c>
      <c r="F294" s="40"/>
      <c r="G294" s="40">
        <v>16170</v>
      </c>
      <c r="H294" s="40">
        <v>14810</v>
      </c>
      <c r="I294" s="40"/>
      <c r="J294" s="40">
        <v>1341</v>
      </c>
      <c r="K294" s="40">
        <v>1315</v>
      </c>
      <c r="L294" s="40">
        <v>1534</v>
      </c>
      <c r="M294" s="40">
        <v>0.54</v>
      </c>
      <c r="N294" s="40">
        <v>5.92</v>
      </c>
      <c r="O294" s="40">
        <v>5.7949999999999999</v>
      </c>
      <c r="P294" s="41">
        <f t="shared" si="8"/>
        <v>1.3555080629492908E-2</v>
      </c>
      <c r="Q294" s="41">
        <f t="shared" si="9"/>
        <v>3.4045463376724303E-2</v>
      </c>
    </row>
    <row r="295" spans="1:17">
      <c r="A295" s="39">
        <v>7</v>
      </c>
      <c r="B295" s="40">
        <v>38</v>
      </c>
      <c r="C295" s="40" t="s">
        <v>55</v>
      </c>
      <c r="D295" s="40">
        <v>19240</v>
      </c>
      <c r="E295" s="40">
        <v>20250</v>
      </c>
      <c r="F295" s="40"/>
      <c r="G295" s="40">
        <v>17320</v>
      </c>
      <c r="H295" s="40">
        <v>15870</v>
      </c>
      <c r="I295" s="40"/>
      <c r="J295" s="40">
        <v>1430</v>
      </c>
      <c r="K295" s="40">
        <v>1402</v>
      </c>
      <c r="L295" s="40">
        <v>1644</v>
      </c>
      <c r="M295" s="40">
        <v>0.54</v>
      </c>
      <c r="N295" s="40">
        <v>5.92</v>
      </c>
      <c r="O295" s="40">
        <v>5.7949999999999999</v>
      </c>
      <c r="P295" s="41">
        <f t="shared" si="8"/>
        <v>1.3555080629492908E-2</v>
      </c>
      <c r="Q295" s="41">
        <f t="shared" si="9"/>
        <v>3.4045463376724303E-2</v>
      </c>
    </row>
    <row r="296" spans="1:17">
      <c r="A296" s="39">
        <v>7</v>
      </c>
      <c r="B296" s="40">
        <v>41</v>
      </c>
      <c r="C296" s="40" t="s">
        <v>47</v>
      </c>
      <c r="D296" s="40">
        <v>13900</v>
      </c>
      <c r="E296" s="40">
        <v>13280</v>
      </c>
      <c r="F296" s="40"/>
      <c r="G296" s="40">
        <v>10390</v>
      </c>
      <c r="H296" s="40">
        <v>9520</v>
      </c>
      <c r="I296" s="40"/>
      <c r="J296" s="40">
        <v>903</v>
      </c>
      <c r="K296" s="40">
        <v>876</v>
      </c>
      <c r="L296" s="40">
        <v>1069</v>
      </c>
      <c r="M296" s="40">
        <v>0.59</v>
      </c>
      <c r="N296" s="40">
        <v>5.82</v>
      </c>
      <c r="O296" s="40">
        <v>5.6950000000000003</v>
      </c>
      <c r="P296" s="41">
        <f t="shared" si="8"/>
        <v>1.4695550806294921E-2</v>
      </c>
      <c r="Q296" s="41">
        <f t="shared" si="9"/>
        <v>3.2904993199922287E-2</v>
      </c>
    </row>
    <row r="297" spans="1:17">
      <c r="A297" s="39">
        <v>7</v>
      </c>
      <c r="B297" s="40">
        <v>41</v>
      </c>
      <c r="C297" s="40" t="s">
        <v>57</v>
      </c>
      <c r="D297" s="40">
        <v>13900</v>
      </c>
      <c r="E297" s="40">
        <v>13280</v>
      </c>
      <c r="F297" s="40"/>
      <c r="G297" s="40">
        <v>10390</v>
      </c>
      <c r="H297" s="40">
        <v>9520</v>
      </c>
      <c r="I297" s="40"/>
      <c r="J297" s="40">
        <v>903</v>
      </c>
      <c r="K297" s="40">
        <v>876</v>
      </c>
      <c r="L297" s="40">
        <v>1069</v>
      </c>
      <c r="M297" s="40">
        <v>0.59</v>
      </c>
      <c r="N297" s="40">
        <v>5.82</v>
      </c>
      <c r="O297" s="40">
        <v>5.6950000000000003</v>
      </c>
      <c r="P297" s="41">
        <f t="shared" si="8"/>
        <v>1.4695550806294921E-2</v>
      </c>
      <c r="Q297" s="41">
        <f t="shared" si="9"/>
        <v>3.2904993199922287E-2</v>
      </c>
    </row>
    <row r="298" spans="1:17">
      <c r="A298" s="39">
        <v>7</v>
      </c>
      <c r="B298" s="40">
        <v>41</v>
      </c>
      <c r="C298" s="40" t="s">
        <v>49</v>
      </c>
      <c r="D298" s="40">
        <v>14670</v>
      </c>
      <c r="E298" s="40">
        <v>14010</v>
      </c>
      <c r="F298" s="40"/>
      <c r="G298" s="40">
        <v>10970</v>
      </c>
      <c r="H298" s="40">
        <v>10050</v>
      </c>
      <c r="I298" s="40"/>
      <c r="J298" s="40">
        <v>952</v>
      </c>
      <c r="K298" s="40">
        <v>920</v>
      </c>
      <c r="L298" s="40">
        <v>1129</v>
      </c>
      <c r="M298" s="40">
        <v>0.59</v>
      </c>
      <c r="N298" s="40">
        <v>5.82</v>
      </c>
      <c r="O298" s="40">
        <v>5.6950000000000003</v>
      </c>
      <c r="P298" s="41">
        <f t="shared" si="8"/>
        <v>1.4695550806294921E-2</v>
      </c>
      <c r="Q298" s="41">
        <f t="shared" si="9"/>
        <v>3.2904993199922287E-2</v>
      </c>
    </row>
    <row r="299" spans="1:17">
      <c r="A299" s="39">
        <v>7</v>
      </c>
      <c r="B299" s="40">
        <v>41</v>
      </c>
      <c r="C299" s="40" t="s">
        <v>59</v>
      </c>
      <c r="D299" s="40">
        <v>14670</v>
      </c>
      <c r="E299" s="40">
        <v>14010</v>
      </c>
      <c r="F299" s="40"/>
      <c r="G299" s="40">
        <v>10970</v>
      </c>
      <c r="H299" s="40">
        <v>10050</v>
      </c>
      <c r="I299" s="40"/>
      <c r="J299" s="40">
        <v>950</v>
      </c>
      <c r="K299" s="40">
        <v>920</v>
      </c>
      <c r="L299" s="40">
        <v>1129</v>
      </c>
      <c r="M299" s="40">
        <v>0.59</v>
      </c>
      <c r="N299" s="40">
        <v>5.82</v>
      </c>
      <c r="O299" s="40">
        <v>5.6950000000000003</v>
      </c>
      <c r="P299" s="41">
        <f t="shared" si="8"/>
        <v>1.4695550806294921E-2</v>
      </c>
      <c r="Q299" s="41">
        <f t="shared" si="9"/>
        <v>3.2904993199922287E-2</v>
      </c>
    </row>
    <row r="300" spans="1:17">
      <c r="A300" s="39">
        <v>7</v>
      </c>
      <c r="B300" s="40">
        <v>41</v>
      </c>
      <c r="C300" s="40" t="s">
        <v>52</v>
      </c>
      <c r="D300" s="40">
        <v>16990</v>
      </c>
      <c r="E300" s="40">
        <v>16230</v>
      </c>
      <c r="F300" s="40"/>
      <c r="G300" s="40">
        <v>12700</v>
      </c>
      <c r="H300" s="40">
        <v>11640</v>
      </c>
      <c r="I300" s="40"/>
      <c r="J300" s="40">
        <v>1111</v>
      </c>
      <c r="K300" s="40">
        <v>1096</v>
      </c>
      <c r="L300" s="40">
        <v>1307</v>
      </c>
      <c r="M300" s="40">
        <v>0.59</v>
      </c>
      <c r="N300" s="40">
        <v>5.82</v>
      </c>
      <c r="O300" s="40">
        <v>5.6950000000000003</v>
      </c>
      <c r="P300" s="41">
        <f t="shared" si="8"/>
        <v>1.4695550806294921E-2</v>
      </c>
      <c r="Q300" s="41">
        <f t="shared" si="9"/>
        <v>3.2904993199922287E-2</v>
      </c>
    </row>
    <row r="301" spans="1:17">
      <c r="A301" s="39">
        <v>7</v>
      </c>
      <c r="B301" s="40">
        <v>41</v>
      </c>
      <c r="C301" s="40" t="s">
        <v>53</v>
      </c>
      <c r="D301" s="40">
        <v>19300</v>
      </c>
      <c r="E301" s="40">
        <v>18440</v>
      </c>
      <c r="F301" s="40"/>
      <c r="G301" s="40">
        <v>14430</v>
      </c>
      <c r="H301" s="40">
        <v>13220</v>
      </c>
      <c r="I301" s="40"/>
      <c r="J301" s="40">
        <v>1244</v>
      </c>
      <c r="K301" s="40">
        <v>1183</v>
      </c>
      <c r="L301" s="40">
        <v>1485</v>
      </c>
      <c r="M301" s="40">
        <v>0.59</v>
      </c>
      <c r="N301" s="40">
        <v>5.82</v>
      </c>
      <c r="O301" s="40">
        <v>5.6950000000000003</v>
      </c>
      <c r="P301" s="41">
        <f t="shared" si="8"/>
        <v>1.4695550806294921E-2</v>
      </c>
      <c r="Q301" s="41">
        <f t="shared" si="9"/>
        <v>3.2904993199922287E-2</v>
      </c>
    </row>
    <row r="302" spans="1:17">
      <c r="A302" s="39">
        <v>7</v>
      </c>
      <c r="B302" s="40">
        <v>41</v>
      </c>
      <c r="C302" s="40" t="s">
        <v>55</v>
      </c>
      <c r="D302" s="40">
        <v>22820</v>
      </c>
      <c r="E302" s="40">
        <v>22130</v>
      </c>
      <c r="F302" s="40"/>
      <c r="G302" s="40">
        <v>17320</v>
      </c>
      <c r="H302" s="40">
        <v>15870</v>
      </c>
      <c r="I302" s="40"/>
      <c r="J302" s="40">
        <v>1488</v>
      </c>
      <c r="K302" s="40">
        <v>1402</v>
      </c>
      <c r="L302" s="40">
        <v>1782</v>
      </c>
      <c r="M302" s="40">
        <v>0.59</v>
      </c>
      <c r="N302" s="40">
        <v>5.82</v>
      </c>
      <c r="O302" s="40">
        <v>5.6950000000000003</v>
      </c>
      <c r="P302" s="41">
        <f t="shared" si="8"/>
        <v>1.4695550806294921E-2</v>
      </c>
      <c r="Q302" s="41">
        <f t="shared" si="9"/>
        <v>3.2904993199922287E-2</v>
      </c>
    </row>
    <row r="303" spans="1:17">
      <c r="A303" s="39">
        <v>7</v>
      </c>
      <c r="B303" s="40">
        <v>42.7</v>
      </c>
      <c r="C303" s="40" t="s">
        <v>47</v>
      </c>
      <c r="D303" s="40">
        <v>14640</v>
      </c>
      <c r="E303" s="40">
        <v>14060</v>
      </c>
      <c r="F303" s="40"/>
      <c r="G303" s="40"/>
      <c r="H303" s="40"/>
      <c r="I303" s="40"/>
      <c r="J303" s="40"/>
      <c r="K303" s="40"/>
      <c r="L303" s="40">
        <v>1127</v>
      </c>
      <c r="M303" s="40">
        <v>0.625</v>
      </c>
      <c r="N303" s="40">
        <v>5.75</v>
      </c>
      <c r="O303" s="40">
        <v>5.625</v>
      </c>
      <c r="P303" s="41">
        <f t="shared" si="8"/>
        <v>1.5482319797940547E-2</v>
      </c>
      <c r="Q303" s="41">
        <f t="shared" si="9"/>
        <v>3.2118224208276661E-2</v>
      </c>
    </row>
    <row r="304" spans="1:17">
      <c r="A304" s="39">
        <v>7</v>
      </c>
      <c r="B304" s="40">
        <v>42.7</v>
      </c>
      <c r="C304" s="40" t="s">
        <v>49</v>
      </c>
      <c r="D304" s="40">
        <v>15450</v>
      </c>
      <c r="E304" s="40">
        <v>14840</v>
      </c>
      <c r="F304" s="40"/>
      <c r="G304" s="40"/>
      <c r="H304" s="40"/>
      <c r="I304" s="40"/>
      <c r="J304" s="40"/>
      <c r="K304" s="40"/>
      <c r="L304" s="40">
        <v>1189</v>
      </c>
      <c r="M304" s="40">
        <v>0.625</v>
      </c>
      <c r="N304" s="40">
        <v>5.75</v>
      </c>
      <c r="O304" s="40">
        <v>5.625</v>
      </c>
      <c r="P304" s="41">
        <f t="shared" si="8"/>
        <v>1.5482319797940547E-2</v>
      </c>
      <c r="Q304" s="41">
        <f t="shared" si="9"/>
        <v>3.2118224208276661E-2</v>
      </c>
    </row>
    <row r="305" spans="1:17">
      <c r="A305" s="39">
        <v>7</v>
      </c>
      <c r="B305" s="40">
        <v>46.4</v>
      </c>
      <c r="C305" s="40" t="s">
        <v>47</v>
      </c>
      <c r="D305" s="40">
        <v>15930</v>
      </c>
      <c r="E305" s="40">
        <v>15460</v>
      </c>
      <c r="F305" s="40"/>
      <c r="G305" s="40"/>
      <c r="H305" s="40"/>
      <c r="I305" s="40"/>
      <c r="J305" s="40"/>
      <c r="K305" s="40"/>
      <c r="L305" s="40">
        <v>1226</v>
      </c>
      <c r="M305" s="40">
        <v>0.68700000000000006</v>
      </c>
      <c r="N305" s="40">
        <v>5.6260000000000003</v>
      </c>
      <c r="O305" s="40">
        <v>5.5</v>
      </c>
      <c r="P305" s="41">
        <f t="shared" si="8"/>
        <v>1.6852655916067605E-2</v>
      </c>
      <c r="Q305" s="41">
        <f t="shared" si="9"/>
        <v>3.0747888090149604E-2</v>
      </c>
    </row>
    <row r="306" spans="1:17">
      <c r="A306" s="39">
        <v>7</v>
      </c>
      <c r="B306" s="40">
        <v>46.4</v>
      </c>
      <c r="C306" s="40" t="s">
        <v>49</v>
      </c>
      <c r="D306" s="40">
        <v>16820</v>
      </c>
      <c r="E306" s="40">
        <v>16320</v>
      </c>
      <c r="F306" s="40"/>
      <c r="G306" s="40"/>
      <c r="H306" s="40"/>
      <c r="I306" s="40"/>
      <c r="J306" s="40"/>
      <c r="K306" s="40"/>
      <c r="L306" s="40">
        <v>1294</v>
      </c>
      <c r="M306" s="40">
        <v>0.68700000000000006</v>
      </c>
      <c r="N306" s="40">
        <v>5.6260000000000003</v>
      </c>
      <c r="O306" s="40">
        <v>5.5</v>
      </c>
      <c r="P306" s="41">
        <f t="shared" si="8"/>
        <v>1.6852655916067605E-2</v>
      </c>
      <c r="Q306" s="41">
        <f t="shared" si="9"/>
        <v>3.0747888090149604E-2</v>
      </c>
    </row>
    <row r="307" spans="1:17">
      <c r="A307" s="39">
        <v>7</v>
      </c>
      <c r="B307" s="40">
        <v>50.1</v>
      </c>
      <c r="C307" s="40" t="s">
        <v>47</v>
      </c>
      <c r="D307" s="40">
        <v>17220</v>
      </c>
      <c r="E307" s="40">
        <v>16880</v>
      </c>
      <c r="F307" s="40"/>
      <c r="G307" s="40"/>
      <c r="H307" s="40"/>
      <c r="I307" s="40"/>
      <c r="J307" s="40"/>
      <c r="K307" s="40"/>
      <c r="L307" s="40">
        <v>1325</v>
      </c>
      <c r="M307" s="40">
        <v>0.75</v>
      </c>
      <c r="N307" s="40">
        <v>5.5</v>
      </c>
      <c r="O307" s="40">
        <v>5.375</v>
      </c>
      <c r="P307" s="41">
        <f t="shared" si="8"/>
        <v>1.8214493879930054E-2</v>
      </c>
      <c r="Q307" s="41">
        <f t="shared" si="9"/>
        <v>2.9386050126287155E-2</v>
      </c>
    </row>
    <row r="308" spans="1:17">
      <c r="A308" s="39">
        <v>7</v>
      </c>
      <c r="B308" s="40">
        <v>50.1</v>
      </c>
      <c r="C308" s="40" t="s">
        <v>49</v>
      </c>
      <c r="D308" s="40">
        <v>18810</v>
      </c>
      <c r="E308" s="40">
        <v>17810</v>
      </c>
      <c r="F308" s="40"/>
      <c r="G308" s="40"/>
      <c r="H308" s="40"/>
      <c r="I308" s="40"/>
      <c r="J308" s="40"/>
      <c r="K308" s="40"/>
      <c r="L308" s="40">
        <v>1399</v>
      </c>
      <c r="M308" s="40">
        <v>0.75</v>
      </c>
      <c r="N308" s="40">
        <v>5.5</v>
      </c>
      <c r="O308" s="40">
        <v>5.375</v>
      </c>
      <c r="P308" s="41">
        <f t="shared" si="8"/>
        <v>1.8214493879930054E-2</v>
      </c>
      <c r="Q308" s="41">
        <f t="shared" si="9"/>
        <v>2.9386050126287155E-2</v>
      </c>
    </row>
    <row r="309" spans="1:17">
      <c r="A309" s="39">
        <v>7</v>
      </c>
      <c r="B309" s="40">
        <v>53.6</v>
      </c>
      <c r="C309" s="40" t="s">
        <v>47</v>
      </c>
      <c r="D309" s="40">
        <v>18460</v>
      </c>
      <c r="E309" s="40">
        <v>18270</v>
      </c>
      <c r="F309" s="40"/>
      <c r="G309" s="40"/>
      <c r="H309" s="40"/>
      <c r="I309" s="40"/>
      <c r="J309" s="40"/>
      <c r="K309" s="40"/>
      <c r="L309" s="40">
        <v>1421</v>
      </c>
      <c r="M309" s="40">
        <v>0.81200000000000006</v>
      </c>
      <c r="N309" s="40">
        <v>5.3760000000000003</v>
      </c>
      <c r="O309" s="40">
        <v>5.2510000000000003</v>
      </c>
      <c r="P309" s="41">
        <f t="shared" si="8"/>
        <v>1.9524600738294148E-2</v>
      </c>
      <c r="Q309" s="41">
        <f t="shared" si="9"/>
        <v>2.8075943267923061E-2</v>
      </c>
    </row>
    <row r="310" spans="1:17">
      <c r="A310" s="39">
        <v>7</v>
      </c>
      <c r="B310" s="40">
        <v>53.6</v>
      </c>
      <c r="C310" s="40" t="s">
        <v>49</v>
      </c>
      <c r="D310" s="40">
        <v>19480</v>
      </c>
      <c r="E310" s="40">
        <v>19290</v>
      </c>
      <c r="F310" s="40"/>
      <c r="G310" s="40"/>
      <c r="H310" s="40"/>
      <c r="I310" s="40"/>
      <c r="J310" s="40"/>
      <c r="K310" s="40"/>
      <c r="L310" s="40">
        <v>1500</v>
      </c>
      <c r="M310" s="40">
        <v>0.81200000000000006</v>
      </c>
      <c r="N310" s="40">
        <v>5.3760000000000003</v>
      </c>
      <c r="O310" s="40">
        <v>5.2510000000000003</v>
      </c>
      <c r="P310" s="41">
        <f t="shared" si="8"/>
        <v>1.9524600738294148E-2</v>
      </c>
      <c r="Q310" s="41">
        <f t="shared" si="9"/>
        <v>2.8075943267923061E-2</v>
      </c>
    </row>
    <row r="311" spans="1:17">
      <c r="A311" s="39">
        <v>7</v>
      </c>
      <c r="B311" s="40">
        <v>57.1</v>
      </c>
      <c r="C311" s="40" t="s">
        <v>47</v>
      </c>
      <c r="D311" s="40">
        <v>19690</v>
      </c>
      <c r="E311" s="40">
        <v>19690</v>
      </c>
      <c r="F311" s="40"/>
      <c r="G311" s="40"/>
      <c r="H311" s="40"/>
      <c r="I311" s="40"/>
      <c r="J311" s="40"/>
      <c r="K311" s="40"/>
      <c r="L311" s="40">
        <v>1515</v>
      </c>
      <c r="M311" s="40">
        <v>0.875</v>
      </c>
      <c r="N311" s="40">
        <v>5.25</v>
      </c>
      <c r="O311" s="40">
        <v>5.125</v>
      </c>
      <c r="P311" s="41">
        <f t="shared" si="8"/>
        <v>2.0825238002720028E-2</v>
      </c>
      <c r="Q311" s="41">
        <f t="shared" si="9"/>
        <v>2.677530600349718E-2</v>
      </c>
    </row>
    <row r="312" spans="1:17">
      <c r="A312" s="39">
        <v>7</v>
      </c>
      <c r="B312" s="40">
        <v>57.1</v>
      </c>
      <c r="C312" s="40" t="s">
        <v>49</v>
      </c>
      <c r="D312" s="40">
        <v>20780</v>
      </c>
      <c r="E312" s="40">
        <v>20780</v>
      </c>
      <c r="F312" s="40"/>
      <c r="G312" s="40"/>
      <c r="H312" s="40"/>
      <c r="I312" s="40"/>
      <c r="J312" s="40"/>
      <c r="K312" s="40"/>
      <c r="L312" s="40">
        <v>1600</v>
      </c>
      <c r="M312" s="40">
        <v>0.875</v>
      </c>
      <c r="N312" s="40">
        <v>5.25</v>
      </c>
      <c r="O312" s="40">
        <v>5.125</v>
      </c>
      <c r="P312" s="41">
        <f t="shared" si="8"/>
        <v>2.0825238002720028E-2</v>
      </c>
      <c r="Q312" s="41">
        <f t="shared" si="9"/>
        <v>2.677530600349718E-2</v>
      </c>
    </row>
    <row r="313" spans="1:17">
      <c r="A313" s="42">
        <v>7.625</v>
      </c>
      <c r="B313" s="43">
        <v>24</v>
      </c>
      <c r="C313" s="43" t="s">
        <v>58</v>
      </c>
      <c r="D313" s="43">
        <v>2030</v>
      </c>
      <c r="E313" s="43">
        <v>2750</v>
      </c>
      <c r="F313" s="43">
        <v>2750</v>
      </c>
      <c r="G313" s="43"/>
      <c r="H313" s="43"/>
      <c r="I313" s="43">
        <v>212</v>
      </c>
      <c r="J313" s="43"/>
      <c r="K313" s="43"/>
      <c r="L313" s="43">
        <v>276</v>
      </c>
      <c r="M313" s="43">
        <v>0.3</v>
      </c>
      <c r="N313" s="43">
        <v>7.0250000000000004</v>
      </c>
      <c r="O313" s="43">
        <v>6.9</v>
      </c>
      <c r="P313" s="44">
        <f t="shared" si="8"/>
        <v>8.5389547309112027E-3</v>
      </c>
      <c r="Q313" s="44">
        <f t="shared" si="9"/>
        <v>4.7941155041771912E-2</v>
      </c>
    </row>
    <row r="314" spans="1:17">
      <c r="A314" s="42">
        <v>7.625</v>
      </c>
      <c r="B314" s="43">
        <v>26.4</v>
      </c>
      <c r="C314" s="43" t="s">
        <v>40</v>
      </c>
      <c r="D314" s="43">
        <v>2890</v>
      </c>
      <c r="E314" s="43">
        <v>4140</v>
      </c>
      <c r="F314" s="43">
        <v>4140</v>
      </c>
      <c r="G314" s="43">
        <v>4140</v>
      </c>
      <c r="H314" s="43">
        <v>4140</v>
      </c>
      <c r="I314" s="43">
        <v>315</v>
      </c>
      <c r="J314" s="43">
        <v>346</v>
      </c>
      <c r="K314" s="43">
        <v>483</v>
      </c>
      <c r="L314" s="43">
        <v>414</v>
      </c>
      <c r="M314" s="43">
        <v>0.32800000000000001</v>
      </c>
      <c r="N314" s="43">
        <v>6.9690000000000003</v>
      </c>
      <c r="O314" s="43">
        <v>6.8440000000000003</v>
      </c>
      <c r="P314" s="44">
        <f t="shared" si="8"/>
        <v>9.300237031280351E-3</v>
      </c>
      <c r="Q314" s="44">
        <f t="shared" si="9"/>
        <v>4.7179872741402763E-2</v>
      </c>
    </row>
    <row r="315" spans="1:17">
      <c r="A315" s="42">
        <v>7.625</v>
      </c>
      <c r="B315" s="43">
        <v>26.4</v>
      </c>
      <c r="C315" s="43" t="s">
        <v>41</v>
      </c>
      <c r="D315" s="43">
        <v>2890</v>
      </c>
      <c r="E315" s="43">
        <v>4140</v>
      </c>
      <c r="F315" s="43">
        <v>4140</v>
      </c>
      <c r="G315" s="43">
        <v>4140</v>
      </c>
      <c r="H315" s="43">
        <v>4140</v>
      </c>
      <c r="I315" s="43">
        <v>342</v>
      </c>
      <c r="J315" s="43">
        <v>377</v>
      </c>
      <c r="K315" s="43">
        <v>581</v>
      </c>
      <c r="L315" s="43">
        <v>414</v>
      </c>
      <c r="M315" s="43">
        <v>0.32800000000000001</v>
      </c>
      <c r="N315" s="43">
        <v>6.9690000000000003</v>
      </c>
      <c r="O315" s="43">
        <v>6.8440000000000003</v>
      </c>
      <c r="P315" s="44">
        <f t="shared" si="8"/>
        <v>9.300237031280351E-3</v>
      </c>
      <c r="Q315" s="44">
        <f t="shared" si="9"/>
        <v>4.7179872741402763E-2</v>
      </c>
    </row>
    <row r="316" spans="1:17">
      <c r="A316" s="42">
        <v>7.625</v>
      </c>
      <c r="B316" s="43">
        <v>26.4</v>
      </c>
      <c r="C316" s="43" t="s">
        <v>42</v>
      </c>
      <c r="D316" s="43">
        <v>3100</v>
      </c>
      <c r="E316" s="43">
        <v>4890</v>
      </c>
      <c r="F316" s="43">
        <v>4890</v>
      </c>
      <c r="G316" s="43">
        <v>4890</v>
      </c>
      <c r="H316" s="43">
        <v>4890</v>
      </c>
      <c r="I316" s="43">
        <v>368</v>
      </c>
      <c r="J316" s="43">
        <v>403</v>
      </c>
      <c r="K316" s="43">
        <v>554</v>
      </c>
      <c r="L316" s="43">
        <v>489</v>
      </c>
      <c r="M316" s="43">
        <v>0.32800000000000001</v>
      </c>
      <c r="N316" s="43">
        <v>6.9690000000000003</v>
      </c>
      <c r="O316" s="43">
        <v>6.8440000000000003</v>
      </c>
      <c r="P316" s="44">
        <f t="shared" si="8"/>
        <v>9.300237031280351E-3</v>
      </c>
      <c r="Q316" s="44">
        <f t="shared" si="9"/>
        <v>4.7179872741402763E-2</v>
      </c>
    </row>
    <row r="317" spans="1:17">
      <c r="A317" s="42">
        <v>7.625</v>
      </c>
      <c r="B317" s="43">
        <v>26.4</v>
      </c>
      <c r="C317" s="43" t="s">
        <v>43</v>
      </c>
      <c r="D317" s="43">
        <v>3400</v>
      </c>
      <c r="E317" s="43">
        <v>6020</v>
      </c>
      <c r="F317" s="43"/>
      <c r="G317" s="43">
        <v>6020</v>
      </c>
      <c r="H317" s="43">
        <v>6020</v>
      </c>
      <c r="I317" s="43"/>
      <c r="J317" s="43">
        <v>482</v>
      </c>
      <c r="K317" s="43">
        <v>635</v>
      </c>
      <c r="L317" s="43">
        <v>602</v>
      </c>
      <c r="M317" s="43">
        <v>0.32800000000000001</v>
      </c>
      <c r="N317" s="43">
        <v>6.9690000000000003</v>
      </c>
      <c r="O317" s="43">
        <v>6.8440000000000003</v>
      </c>
      <c r="P317" s="44">
        <f t="shared" si="8"/>
        <v>9.300237031280351E-3</v>
      </c>
      <c r="Q317" s="44">
        <f t="shared" si="9"/>
        <v>4.7179872741402763E-2</v>
      </c>
    </row>
    <row r="318" spans="1:17">
      <c r="A318" s="42">
        <v>7.625</v>
      </c>
      <c r="B318" s="43">
        <v>26.4</v>
      </c>
      <c r="C318" s="43" t="s">
        <v>44</v>
      </c>
      <c r="D318" s="43">
        <v>4850</v>
      </c>
      <c r="E318" s="43">
        <v>6020</v>
      </c>
      <c r="F318" s="43"/>
      <c r="G318" s="43">
        <v>6020</v>
      </c>
      <c r="H318" s="43">
        <v>6020</v>
      </c>
      <c r="I318" s="43"/>
      <c r="J318" s="43">
        <v>533</v>
      </c>
      <c r="K318" s="43">
        <v>691</v>
      </c>
      <c r="L318" s="43">
        <v>602</v>
      </c>
      <c r="M318" s="43">
        <v>0.32800000000000001</v>
      </c>
      <c r="N318" s="43">
        <v>6.9690000000000003</v>
      </c>
      <c r="O318" s="43">
        <v>6.8440000000000003</v>
      </c>
      <c r="P318" s="44">
        <f t="shared" si="8"/>
        <v>9.300237031280351E-3</v>
      </c>
      <c r="Q318" s="44">
        <f t="shared" si="9"/>
        <v>4.7179872741402763E-2</v>
      </c>
    </row>
    <row r="319" spans="1:17">
      <c r="A319" s="42">
        <v>7.625</v>
      </c>
      <c r="B319" s="43">
        <v>26.4</v>
      </c>
      <c r="C319" s="43" t="s">
        <v>45</v>
      </c>
      <c r="D319" s="43">
        <v>3400</v>
      </c>
      <c r="E319" s="43">
        <v>6020</v>
      </c>
      <c r="F319" s="43"/>
      <c r="G319" s="43">
        <v>6020</v>
      </c>
      <c r="H319" s="43">
        <v>6020</v>
      </c>
      <c r="I319" s="43"/>
      <c r="J319" s="43">
        <v>490</v>
      </c>
      <c r="K319" s="43">
        <v>659</v>
      </c>
      <c r="L319" s="43">
        <v>602</v>
      </c>
      <c r="M319" s="43">
        <v>0.32800000000000001</v>
      </c>
      <c r="N319" s="43">
        <v>6.9690000000000003</v>
      </c>
      <c r="O319" s="43">
        <v>6.8440000000000003</v>
      </c>
      <c r="P319" s="44">
        <f t="shared" si="8"/>
        <v>9.300237031280351E-3</v>
      </c>
      <c r="Q319" s="44">
        <f t="shared" si="9"/>
        <v>4.7179872741402763E-2</v>
      </c>
    </row>
    <row r="320" spans="1:17">
      <c r="A320" s="42">
        <v>7.625</v>
      </c>
      <c r="B320" s="43">
        <v>26.4</v>
      </c>
      <c r="C320" s="43" t="s">
        <v>47</v>
      </c>
      <c r="D320" s="43">
        <v>3610</v>
      </c>
      <c r="E320" s="43">
        <v>6780</v>
      </c>
      <c r="F320" s="43"/>
      <c r="G320" s="43">
        <v>6780</v>
      </c>
      <c r="H320" s="43">
        <v>6780</v>
      </c>
      <c r="I320" s="43"/>
      <c r="J320" s="43">
        <v>532</v>
      </c>
      <c r="K320" s="43">
        <v>681</v>
      </c>
      <c r="L320" s="43">
        <v>677</v>
      </c>
      <c r="M320" s="43">
        <v>0.32800000000000001</v>
      </c>
      <c r="N320" s="43">
        <v>6.9690000000000003</v>
      </c>
      <c r="O320" s="43">
        <v>6.8440000000000003</v>
      </c>
      <c r="P320" s="44">
        <f t="shared" si="8"/>
        <v>9.300237031280351E-3</v>
      </c>
      <c r="Q320" s="44">
        <f t="shared" si="9"/>
        <v>4.7179872741402763E-2</v>
      </c>
    </row>
    <row r="321" spans="1:17">
      <c r="A321" s="42">
        <v>7.625</v>
      </c>
      <c r="B321" s="43">
        <v>26.4</v>
      </c>
      <c r="C321" s="43" t="s">
        <v>57</v>
      </c>
      <c r="D321" s="43">
        <v>4850</v>
      </c>
      <c r="E321" s="43">
        <v>6780</v>
      </c>
      <c r="F321" s="43"/>
      <c r="G321" s="43">
        <v>6780</v>
      </c>
      <c r="H321" s="43">
        <v>6780</v>
      </c>
      <c r="I321" s="43"/>
      <c r="J321" s="43">
        <v>553</v>
      </c>
      <c r="K321" s="43">
        <v>691</v>
      </c>
      <c r="L321" s="43">
        <v>677</v>
      </c>
      <c r="M321" s="43">
        <v>0.32800000000000001</v>
      </c>
      <c r="N321" s="43">
        <v>6.9690000000000003</v>
      </c>
      <c r="O321" s="43">
        <v>6.8440000000000003</v>
      </c>
      <c r="P321" s="44">
        <f t="shared" si="8"/>
        <v>9.300237031280351E-3</v>
      </c>
      <c r="Q321" s="44">
        <f t="shared" si="9"/>
        <v>4.7179872741402763E-2</v>
      </c>
    </row>
    <row r="322" spans="1:17">
      <c r="A322" s="42">
        <v>7.625</v>
      </c>
      <c r="B322" s="43">
        <v>26.4</v>
      </c>
      <c r="C322" s="43" t="s">
        <v>48</v>
      </c>
      <c r="D322" s="43">
        <v>4850</v>
      </c>
      <c r="E322" s="43">
        <v>7150</v>
      </c>
      <c r="F322" s="43"/>
      <c r="G322" s="43">
        <v>7150</v>
      </c>
      <c r="H322" s="43">
        <v>7150</v>
      </c>
      <c r="I322" s="43"/>
      <c r="J322" s="43">
        <v>568</v>
      </c>
      <c r="K322" s="43">
        <v>740</v>
      </c>
      <c r="L322" s="43">
        <v>714</v>
      </c>
      <c r="M322" s="43">
        <v>0.32800000000000001</v>
      </c>
      <c r="N322" s="43">
        <v>6.9690000000000003</v>
      </c>
      <c r="O322" s="43">
        <v>6.8440000000000003</v>
      </c>
      <c r="P322" s="44">
        <f t="shared" si="8"/>
        <v>9.300237031280351E-3</v>
      </c>
      <c r="Q322" s="44">
        <f t="shared" si="9"/>
        <v>4.7179872741402763E-2</v>
      </c>
    </row>
    <row r="323" spans="1:17">
      <c r="A323" s="42">
        <v>7.625</v>
      </c>
      <c r="B323" s="43">
        <v>26.4</v>
      </c>
      <c r="C323" s="43" t="s">
        <v>49</v>
      </c>
      <c r="D323" s="43">
        <v>3710</v>
      </c>
      <c r="E323" s="43">
        <v>7150</v>
      </c>
      <c r="F323" s="43"/>
      <c r="G323" s="43">
        <v>7150</v>
      </c>
      <c r="H323" s="43">
        <v>7050</v>
      </c>
      <c r="I323" s="43"/>
      <c r="J323" s="43">
        <v>560</v>
      </c>
      <c r="K323" s="43">
        <v>716</v>
      </c>
      <c r="L323" s="43">
        <v>714</v>
      </c>
      <c r="M323" s="43">
        <v>0.32800000000000001</v>
      </c>
      <c r="N323" s="43">
        <v>6.9690000000000003</v>
      </c>
      <c r="O323" s="43">
        <v>6.8440000000000003</v>
      </c>
      <c r="P323" s="44">
        <f t="shared" si="8"/>
        <v>9.300237031280351E-3</v>
      </c>
      <c r="Q323" s="44">
        <f t="shared" si="9"/>
        <v>4.7179872741402763E-2</v>
      </c>
    </row>
    <row r="324" spans="1:17">
      <c r="A324" s="42">
        <v>7.625</v>
      </c>
      <c r="B324" s="43">
        <v>26.4</v>
      </c>
      <c r="C324" s="43" t="s">
        <v>59</v>
      </c>
      <c r="D324" s="43">
        <v>4850</v>
      </c>
      <c r="E324" s="43">
        <v>7150</v>
      </c>
      <c r="F324" s="43"/>
      <c r="G324" s="43">
        <v>7150</v>
      </c>
      <c r="H324" s="43">
        <v>7050</v>
      </c>
      <c r="I324" s="43"/>
      <c r="J324" s="43">
        <v>560</v>
      </c>
      <c r="K324" s="43">
        <v>716</v>
      </c>
      <c r="L324" s="43">
        <v>714</v>
      </c>
      <c r="M324" s="43">
        <v>0.32800000000000001</v>
      </c>
      <c r="N324" s="43">
        <v>6.9690000000000003</v>
      </c>
      <c r="O324" s="43">
        <v>6.8440000000000003</v>
      </c>
      <c r="P324" s="44">
        <f t="shared" si="8"/>
        <v>9.300237031280351E-3</v>
      </c>
      <c r="Q324" s="44">
        <f t="shared" si="9"/>
        <v>4.7179872741402763E-2</v>
      </c>
    </row>
    <row r="325" spans="1:17">
      <c r="A325" s="42">
        <v>7.625</v>
      </c>
      <c r="B325" s="43">
        <v>26.4</v>
      </c>
      <c r="C325" s="43" t="s">
        <v>50</v>
      </c>
      <c r="D325" s="43">
        <v>3710</v>
      </c>
      <c r="E325" s="43">
        <v>7150</v>
      </c>
      <c r="F325" s="43"/>
      <c r="G325" s="43">
        <v>7150</v>
      </c>
      <c r="H325" s="43">
        <v>7150</v>
      </c>
      <c r="I325" s="43"/>
      <c r="J325" s="43">
        <v>560</v>
      </c>
      <c r="K325" s="43">
        <v>716</v>
      </c>
      <c r="L325" s="43">
        <v>714</v>
      </c>
      <c r="M325" s="43">
        <v>0.32800000000000001</v>
      </c>
      <c r="N325" s="43">
        <v>6.9690000000000003</v>
      </c>
      <c r="O325" s="43">
        <v>6.8440000000000003</v>
      </c>
      <c r="P325" s="44">
        <f t="shared" ref="P325:P388" si="10">(A325^2-N325^2)/1029.4</f>
        <v>9.300237031280351E-3</v>
      </c>
      <c r="Q325" s="44">
        <f t="shared" ref="Q325:Q388" si="11">N325^2/1029.4</f>
        <v>4.7179872741402763E-2</v>
      </c>
    </row>
    <row r="326" spans="1:17">
      <c r="A326" s="42">
        <v>7.625</v>
      </c>
      <c r="B326" s="43">
        <v>26.4</v>
      </c>
      <c r="C326" s="43" t="s">
        <v>51</v>
      </c>
      <c r="D326" s="43">
        <v>4850</v>
      </c>
      <c r="E326" s="43">
        <v>8280</v>
      </c>
      <c r="F326" s="43"/>
      <c r="G326" s="43">
        <v>8280</v>
      </c>
      <c r="H326" s="43">
        <v>8280</v>
      </c>
      <c r="I326" s="43"/>
      <c r="J326" s="43">
        <v>654</v>
      </c>
      <c r="K326" s="43">
        <v>845</v>
      </c>
      <c r="L326" s="43">
        <v>827</v>
      </c>
      <c r="M326" s="43">
        <v>0.32800000000000001</v>
      </c>
      <c r="N326" s="43">
        <v>6.9690000000000003</v>
      </c>
      <c r="O326" s="43">
        <v>6.8440000000000003</v>
      </c>
      <c r="P326" s="44">
        <f t="shared" si="10"/>
        <v>9.300237031280351E-3</v>
      </c>
      <c r="Q326" s="44">
        <f t="shared" si="11"/>
        <v>4.7179872741402763E-2</v>
      </c>
    </row>
    <row r="327" spans="1:17">
      <c r="A327" s="42">
        <v>7.625</v>
      </c>
      <c r="B327" s="43">
        <v>26.4</v>
      </c>
      <c r="C327" s="43" t="s">
        <v>52</v>
      </c>
      <c r="D327" s="43">
        <v>3920</v>
      </c>
      <c r="E327" s="43">
        <v>8280</v>
      </c>
      <c r="F327" s="43"/>
      <c r="G327" s="43">
        <v>8280</v>
      </c>
      <c r="H327" s="43">
        <v>8280</v>
      </c>
      <c r="I327" s="43"/>
      <c r="J327" s="43">
        <v>654</v>
      </c>
      <c r="K327" s="43">
        <v>845</v>
      </c>
      <c r="L327" s="43">
        <v>827</v>
      </c>
      <c r="M327" s="43">
        <v>0.32800000000000001</v>
      </c>
      <c r="N327" s="43">
        <v>6.9690000000000003</v>
      </c>
      <c r="O327" s="43">
        <v>6.8440000000000003</v>
      </c>
      <c r="P327" s="44">
        <f t="shared" si="10"/>
        <v>9.300237031280351E-3</v>
      </c>
      <c r="Q327" s="44">
        <f t="shared" si="11"/>
        <v>4.7179872741402763E-2</v>
      </c>
    </row>
    <row r="328" spans="1:17">
      <c r="A328" s="42">
        <v>7.625</v>
      </c>
      <c r="B328" s="43">
        <v>29.7</v>
      </c>
      <c r="C328" s="43" t="s">
        <v>42</v>
      </c>
      <c r="D328" s="43">
        <v>4310</v>
      </c>
      <c r="E328" s="43">
        <v>5590</v>
      </c>
      <c r="F328" s="43"/>
      <c r="G328" s="43">
        <v>5590</v>
      </c>
      <c r="H328" s="43">
        <v>5590</v>
      </c>
      <c r="I328" s="43"/>
      <c r="J328" s="43">
        <v>474</v>
      </c>
      <c r="K328" s="43">
        <v>629</v>
      </c>
      <c r="L328" s="43">
        <v>555</v>
      </c>
      <c r="M328" s="43">
        <v>0.375</v>
      </c>
      <c r="N328" s="43">
        <v>6.875</v>
      </c>
      <c r="O328" s="43">
        <v>6.75</v>
      </c>
      <c r="P328" s="44">
        <f t="shared" si="10"/>
        <v>1.0564406450359432E-2</v>
      </c>
      <c r="Q328" s="44">
        <f t="shared" si="11"/>
        <v>4.5915703322323677E-2</v>
      </c>
    </row>
    <row r="329" spans="1:17">
      <c r="A329" s="42">
        <v>7.625</v>
      </c>
      <c r="B329" s="43">
        <v>29.7</v>
      </c>
      <c r="C329" s="43" t="s">
        <v>43</v>
      </c>
      <c r="D329" s="43">
        <v>4790</v>
      </c>
      <c r="E329" s="43">
        <v>6890</v>
      </c>
      <c r="F329" s="43"/>
      <c r="G329" s="43">
        <v>6890</v>
      </c>
      <c r="H329" s="43">
        <v>6890</v>
      </c>
      <c r="I329" s="43"/>
      <c r="J329" s="43">
        <v>566</v>
      </c>
      <c r="K329" s="43">
        <v>721</v>
      </c>
      <c r="L329" s="43">
        <v>683</v>
      </c>
      <c r="M329" s="43">
        <v>0.375</v>
      </c>
      <c r="N329" s="43">
        <v>6.875</v>
      </c>
      <c r="O329" s="43">
        <v>6.75</v>
      </c>
      <c r="P329" s="44">
        <f t="shared" si="10"/>
        <v>1.0564406450359432E-2</v>
      </c>
      <c r="Q329" s="44">
        <f t="shared" si="11"/>
        <v>4.5915703322323677E-2</v>
      </c>
    </row>
    <row r="330" spans="1:17">
      <c r="A330" s="42">
        <v>7.625</v>
      </c>
      <c r="B330" s="43">
        <v>29.7</v>
      </c>
      <c r="C330" s="43" t="s">
        <v>44</v>
      </c>
      <c r="D330" s="43">
        <v>7150</v>
      </c>
      <c r="E330" s="43">
        <v>6890</v>
      </c>
      <c r="F330" s="43"/>
      <c r="G330" s="43">
        <v>6890</v>
      </c>
      <c r="H330" s="43">
        <v>6890</v>
      </c>
      <c r="I330" s="43"/>
      <c r="J330" s="43">
        <v>650</v>
      </c>
      <c r="K330" s="43">
        <v>785</v>
      </c>
      <c r="L330" s="43">
        <v>683</v>
      </c>
      <c r="M330" s="43">
        <v>0.375</v>
      </c>
      <c r="N330" s="43">
        <v>6.875</v>
      </c>
      <c r="O330" s="43">
        <v>6.75</v>
      </c>
      <c r="P330" s="44">
        <f t="shared" si="10"/>
        <v>1.0564406450359432E-2</v>
      </c>
      <c r="Q330" s="44">
        <f t="shared" si="11"/>
        <v>4.5915703322323677E-2</v>
      </c>
    </row>
    <row r="331" spans="1:17">
      <c r="A331" s="42">
        <v>7.625</v>
      </c>
      <c r="B331" s="43">
        <v>29.7</v>
      </c>
      <c r="C331" s="43" t="s">
        <v>45</v>
      </c>
      <c r="D331" s="43">
        <v>4790</v>
      </c>
      <c r="E331" s="43">
        <v>6890</v>
      </c>
      <c r="F331" s="43"/>
      <c r="G331" s="43">
        <v>6890</v>
      </c>
      <c r="H331" s="43">
        <v>6890</v>
      </c>
      <c r="I331" s="43"/>
      <c r="J331" s="43">
        <v>575</v>
      </c>
      <c r="K331" s="43">
        <v>749</v>
      </c>
      <c r="L331" s="43">
        <v>683</v>
      </c>
      <c r="M331" s="43">
        <v>0.375</v>
      </c>
      <c r="N331" s="43">
        <v>6.875</v>
      </c>
      <c r="O331" s="43">
        <v>6.75</v>
      </c>
      <c r="P331" s="44">
        <f t="shared" si="10"/>
        <v>1.0564406450359432E-2</v>
      </c>
      <c r="Q331" s="44">
        <f t="shared" si="11"/>
        <v>4.5915703322323677E-2</v>
      </c>
    </row>
    <row r="332" spans="1:17">
      <c r="A332" s="42">
        <v>7.625</v>
      </c>
      <c r="B332" s="43">
        <v>29.7</v>
      </c>
      <c r="C332" s="43" t="s">
        <v>46</v>
      </c>
      <c r="D332" s="43">
        <v>7150</v>
      </c>
      <c r="E332" s="43">
        <v>6890</v>
      </c>
      <c r="F332" s="43"/>
      <c r="G332" s="43">
        <v>6890</v>
      </c>
      <c r="H332" s="43">
        <v>6890</v>
      </c>
      <c r="I332" s="43"/>
      <c r="J332" s="43">
        <v>650</v>
      </c>
      <c r="K332" s="43">
        <v>785</v>
      </c>
      <c r="L332" s="43">
        <v>683</v>
      </c>
      <c r="M332" s="43">
        <v>0.375</v>
      </c>
      <c r="N332" s="43">
        <v>6.875</v>
      </c>
      <c r="O332" s="43">
        <v>6.75</v>
      </c>
      <c r="P332" s="44">
        <f t="shared" si="10"/>
        <v>1.0564406450359432E-2</v>
      </c>
      <c r="Q332" s="44">
        <f t="shared" si="11"/>
        <v>4.5915703322323677E-2</v>
      </c>
    </row>
    <row r="333" spans="1:17">
      <c r="A333" s="42">
        <v>7.625</v>
      </c>
      <c r="B333" s="43">
        <v>29.7</v>
      </c>
      <c r="C333" s="43" t="s">
        <v>47</v>
      </c>
      <c r="D333" s="43">
        <v>5040</v>
      </c>
      <c r="E333" s="43">
        <v>7750</v>
      </c>
      <c r="F333" s="43"/>
      <c r="G333" s="43">
        <v>7750</v>
      </c>
      <c r="H333" s="43">
        <v>7750</v>
      </c>
      <c r="I333" s="43"/>
      <c r="J333" s="43">
        <v>625</v>
      </c>
      <c r="K333" s="43">
        <v>773</v>
      </c>
      <c r="L333" s="43">
        <v>769</v>
      </c>
      <c r="M333" s="43">
        <v>0.375</v>
      </c>
      <c r="N333" s="43">
        <v>6.875</v>
      </c>
      <c r="O333" s="43">
        <v>6.75</v>
      </c>
      <c r="P333" s="44">
        <f t="shared" si="10"/>
        <v>1.0564406450359432E-2</v>
      </c>
      <c r="Q333" s="44">
        <f t="shared" si="11"/>
        <v>4.5915703322323677E-2</v>
      </c>
    </row>
    <row r="334" spans="1:17">
      <c r="A334" s="42">
        <v>7.625</v>
      </c>
      <c r="B334" s="43">
        <v>29.7</v>
      </c>
      <c r="C334" s="43" t="s">
        <v>57</v>
      </c>
      <c r="D334" s="43">
        <v>7150</v>
      </c>
      <c r="E334" s="43">
        <v>7750</v>
      </c>
      <c r="F334" s="43"/>
      <c r="G334" s="43">
        <v>7750</v>
      </c>
      <c r="H334" s="43">
        <v>7750</v>
      </c>
      <c r="I334" s="43"/>
      <c r="J334" s="43">
        <v>650</v>
      </c>
      <c r="K334" s="43">
        <v>785</v>
      </c>
      <c r="L334" s="43">
        <v>769</v>
      </c>
      <c r="M334" s="43">
        <v>0.375</v>
      </c>
      <c r="N334" s="43">
        <v>6.875</v>
      </c>
      <c r="O334" s="43">
        <v>6.75</v>
      </c>
      <c r="P334" s="44">
        <f t="shared" si="10"/>
        <v>1.0564406450359432E-2</v>
      </c>
      <c r="Q334" s="44">
        <f t="shared" si="11"/>
        <v>4.5915703322323677E-2</v>
      </c>
    </row>
    <row r="335" spans="1:17">
      <c r="A335" s="42">
        <v>7.625</v>
      </c>
      <c r="B335" s="43">
        <v>29.7</v>
      </c>
      <c r="C335" s="43" t="s">
        <v>48</v>
      </c>
      <c r="D335" s="43">
        <v>7150</v>
      </c>
      <c r="E335" s="43">
        <v>8180</v>
      </c>
      <c r="F335" s="43"/>
      <c r="G335" s="43">
        <v>8180</v>
      </c>
      <c r="H335" s="43">
        <v>8180</v>
      </c>
      <c r="I335" s="43"/>
      <c r="J335" s="43">
        <v>668</v>
      </c>
      <c r="K335" s="43">
        <v>841</v>
      </c>
      <c r="L335" s="43">
        <v>811</v>
      </c>
      <c r="M335" s="43">
        <v>0.375</v>
      </c>
      <c r="N335" s="43">
        <v>6.875</v>
      </c>
      <c r="O335" s="43">
        <v>6.75</v>
      </c>
      <c r="P335" s="44">
        <f t="shared" si="10"/>
        <v>1.0564406450359432E-2</v>
      </c>
      <c r="Q335" s="44">
        <f t="shared" si="11"/>
        <v>4.5915703322323677E-2</v>
      </c>
    </row>
    <row r="336" spans="1:17">
      <c r="A336" s="42">
        <v>7.625</v>
      </c>
      <c r="B336" s="43">
        <v>29.7</v>
      </c>
      <c r="C336" s="43" t="s">
        <v>49</v>
      </c>
      <c r="D336" s="43">
        <v>5140</v>
      </c>
      <c r="E336" s="43">
        <v>8180</v>
      </c>
      <c r="F336" s="43"/>
      <c r="G336" s="43">
        <v>8180</v>
      </c>
      <c r="H336" s="43">
        <v>8180</v>
      </c>
      <c r="I336" s="43"/>
      <c r="J336" s="43">
        <v>659</v>
      </c>
      <c r="K336" s="43">
        <v>813</v>
      </c>
      <c r="L336" s="43">
        <v>811</v>
      </c>
      <c r="M336" s="43">
        <v>0.375</v>
      </c>
      <c r="N336" s="43">
        <v>6.875</v>
      </c>
      <c r="O336" s="43">
        <v>6.75</v>
      </c>
      <c r="P336" s="44">
        <f t="shared" si="10"/>
        <v>1.0564406450359432E-2</v>
      </c>
      <c r="Q336" s="44">
        <f t="shared" si="11"/>
        <v>4.5915703322323677E-2</v>
      </c>
    </row>
    <row r="337" spans="1:17">
      <c r="A337" s="42">
        <v>7.625</v>
      </c>
      <c r="B337" s="43">
        <v>29.7</v>
      </c>
      <c r="C337" s="43" t="s">
        <v>59</v>
      </c>
      <c r="D337" s="43">
        <v>7150</v>
      </c>
      <c r="E337" s="43">
        <v>8180</v>
      </c>
      <c r="F337" s="43"/>
      <c r="G337" s="43">
        <v>8180</v>
      </c>
      <c r="H337" s="43">
        <v>8180</v>
      </c>
      <c r="I337" s="43"/>
      <c r="J337" s="43">
        <v>659</v>
      </c>
      <c r="K337" s="43">
        <v>813</v>
      </c>
      <c r="L337" s="43">
        <v>811</v>
      </c>
      <c r="M337" s="43">
        <v>0.375</v>
      </c>
      <c r="N337" s="43">
        <v>6.875</v>
      </c>
      <c r="O337" s="43">
        <v>6.75</v>
      </c>
      <c r="P337" s="44">
        <f t="shared" si="10"/>
        <v>1.0564406450359432E-2</v>
      </c>
      <c r="Q337" s="44">
        <f t="shared" si="11"/>
        <v>4.5915703322323677E-2</v>
      </c>
    </row>
    <row r="338" spans="1:17">
      <c r="A338" s="42">
        <v>7.625</v>
      </c>
      <c r="B338" s="43">
        <v>29.7</v>
      </c>
      <c r="C338" s="43" t="s">
        <v>50</v>
      </c>
      <c r="D338" s="43">
        <v>5140</v>
      </c>
      <c r="E338" s="43">
        <v>8180</v>
      </c>
      <c r="F338" s="43"/>
      <c r="G338" s="43">
        <v>8180</v>
      </c>
      <c r="H338" s="43">
        <v>8180</v>
      </c>
      <c r="I338" s="43"/>
      <c r="J338" s="43">
        <v>659</v>
      </c>
      <c r="K338" s="43">
        <v>813</v>
      </c>
      <c r="L338" s="43">
        <v>811</v>
      </c>
      <c r="M338" s="43">
        <v>0.375</v>
      </c>
      <c r="N338" s="43">
        <v>6.875</v>
      </c>
      <c r="O338" s="43">
        <v>6.75</v>
      </c>
      <c r="P338" s="44">
        <f t="shared" si="10"/>
        <v>1.0564406450359432E-2</v>
      </c>
      <c r="Q338" s="44">
        <f t="shared" si="11"/>
        <v>4.5915703322323677E-2</v>
      </c>
    </row>
    <row r="339" spans="1:17">
      <c r="A339" s="42">
        <v>7.625</v>
      </c>
      <c r="B339" s="43">
        <v>29.7</v>
      </c>
      <c r="C339" s="43" t="s">
        <v>51</v>
      </c>
      <c r="D339" s="43">
        <v>7150</v>
      </c>
      <c r="E339" s="43">
        <v>9470</v>
      </c>
      <c r="F339" s="43"/>
      <c r="G339" s="43">
        <v>9470</v>
      </c>
      <c r="H339" s="43">
        <v>9470</v>
      </c>
      <c r="I339" s="43"/>
      <c r="J339" s="43">
        <v>769</v>
      </c>
      <c r="K339" s="43">
        <v>960</v>
      </c>
      <c r="L339" s="43">
        <v>940</v>
      </c>
      <c r="M339" s="43">
        <v>0.375</v>
      </c>
      <c r="N339" s="43">
        <v>6.875</v>
      </c>
      <c r="O339" s="43">
        <v>6.75</v>
      </c>
      <c r="P339" s="44">
        <f t="shared" si="10"/>
        <v>1.0564406450359432E-2</v>
      </c>
      <c r="Q339" s="44">
        <f t="shared" si="11"/>
        <v>4.5915703322323677E-2</v>
      </c>
    </row>
    <row r="340" spans="1:17">
      <c r="A340" s="42">
        <v>7.625</v>
      </c>
      <c r="B340" s="43">
        <v>29.7</v>
      </c>
      <c r="C340" s="43" t="s">
        <v>52</v>
      </c>
      <c r="D340" s="43">
        <v>5350</v>
      </c>
      <c r="E340" s="43">
        <v>9470</v>
      </c>
      <c r="F340" s="43"/>
      <c r="G340" s="43">
        <v>9470</v>
      </c>
      <c r="H340" s="43">
        <v>9470</v>
      </c>
      <c r="I340" s="43"/>
      <c r="J340" s="43">
        <v>769</v>
      </c>
      <c r="K340" s="43">
        <v>960</v>
      </c>
      <c r="L340" s="43">
        <v>940</v>
      </c>
      <c r="M340" s="43">
        <v>0.375</v>
      </c>
      <c r="N340" s="43">
        <v>6.875</v>
      </c>
      <c r="O340" s="43">
        <v>6.75</v>
      </c>
      <c r="P340" s="44">
        <f t="shared" si="10"/>
        <v>1.0564406450359432E-2</v>
      </c>
      <c r="Q340" s="44">
        <f t="shared" si="11"/>
        <v>4.5915703322323677E-2</v>
      </c>
    </row>
    <row r="341" spans="1:17">
      <c r="A341" s="42">
        <v>7.625</v>
      </c>
      <c r="B341" s="43">
        <v>33.700000000000003</v>
      </c>
      <c r="C341" s="43" t="s">
        <v>43</v>
      </c>
      <c r="D341" s="43">
        <v>6560</v>
      </c>
      <c r="E341" s="43">
        <v>7900</v>
      </c>
      <c r="F341" s="43"/>
      <c r="G341" s="43">
        <v>7900</v>
      </c>
      <c r="H341" s="43">
        <v>7900</v>
      </c>
      <c r="I341" s="43"/>
      <c r="J341" s="43">
        <v>664</v>
      </c>
      <c r="K341" s="43">
        <v>820</v>
      </c>
      <c r="L341" s="43">
        <v>778</v>
      </c>
      <c r="M341" s="43">
        <v>0.43</v>
      </c>
      <c r="N341" s="43">
        <v>6.7649999999999997</v>
      </c>
      <c r="O341" s="43">
        <v>6.64</v>
      </c>
      <c r="P341" s="44">
        <f t="shared" si="10"/>
        <v>1.202195453662328E-2</v>
      </c>
      <c r="Q341" s="44">
        <f t="shared" si="11"/>
        <v>4.4458155236059831E-2</v>
      </c>
    </row>
    <row r="342" spans="1:17">
      <c r="A342" s="42">
        <v>7.625</v>
      </c>
      <c r="B342" s="43">
        <v>33.700000000000003</v>
      </c>
      <c r="C342" s="43" t="s">
        <v>44</v>
      </c>
      <c r="D342" s="43">
        <v>8800</v>
      </c>
      <c r="E342" s="43">
        <v>7900</v>
      </c>
      <c r="F342" s="43"/>
      <c r="G342" s="43">
        <v>7900</v>
      </c>
      <c r="H342" s="43">
        <v>7900</v>
      </c>
      <c r="I342" s="43"/>
      <c r="J342" s="43">
        <v>762</v>
      </c>
      <c r="K342" s="43">
        <v>894</v>
      </c>
      <c r="L342" s="43">
        <v>778</v>
      </c>
      <c r="M342" s="43">
        <v>0.43</v>
      </c>
      <c r="N342" s="43">
        <v>6.7649999999999997</v>
      </c>
      <c r="O342" s="43">
        <v>6.64</v>
      </c>
      <c r="P342" s="44">
        <f t="shared" si="10"/>
        <v>1.202195453662328E-2</v>
      </c>
      <c r="Q342" s="44">
        <f t="shared" si="11"/>
        <v>4.4458155236059831E-2</v>
      </c>
    </row>
    <row r="343" spans="1:17">
      <c r="A343" s="42">
        <v>7.625</v>
      </c>
      <c r="B343" s="43">
        <v>33.700000000000003</v>
      </c>
      <c r="C343" s="43" t="s">
        <v>45</v>
      </c>
      <c r="D343" s="43">
        <v>6560</v>
      </c>
      <c r="E343" s="43">
        <v>7900</v>
      </c>
      <c r="F343" s="43"/>
      <c r="G343" s="43">
        <v>7900</v>
      </c>
      <c r="H343" s="43">
        <v>7900</v>
      </c>
      <c r="I343" s="43"/>
      <c r="J343" s="43">
        <v>674</v>
      </c>
      <c r="K343" s="43">
        <v>852</v>
      </c>
      <c r="L343" s="43">
        <v>778</v>
      </c>
      <c r="M343" s="43">
        <v>0.43</v>
      </c>
      <c r="N343" s="43">
        <v>6.7649999999999997</v>
      </c>
      <c r="O343" s="43">
        <v>6.64</v>
      </c>
      <c r="P343" s="44">
        <f t="shared" si="10"/>
        <v>1.202195453662328E-2</v>
      </c>
      <c r="Q343" s="44">
        <f t="shared" si="11"/>
        <v>4.4458155236059831E-2</v>
      </c>
    </row>
    <row r="344" spans="1:17">
      <c r="A344" s="42">
        <v>7.625</v>
      </c>
      <c r="B344" s="43">
        <v>33.700000000000003</v>
      </c>
      <c r="C344" s="43" t="s">
        <v>46</v>
      </c>
      <c r="D344" s="43">
        <v>8800</v>
      </c>
      <c r="E344" s="43">
        <v>7900</v>
      </c>
      <c r="F344" s="43"/>
      <c r="G344" s="43">
        <v>7900</v>
      </c>
      <c r="H344" s="43">
        <v>7900</v>
      </c>
      <c r="I344" s="43"/>
      <c r="J344" s="43">
        <v>762</v>
      </c>
      <c r="K344" s="43">
        <v>894</v>
      </c>
      <c r="L344" s="43">
        <v>778</v>
      </c>
      <c r="M344" s="43">
        <v>0.43</v>
      </c>
      <c r="N344" s="43">
        <v>6.7649999999999997</v>
      </c>
      <c r="O344" s="43">
        <v>6.64</v>
      </c>
      <c r="P344" s="44">
        <f t="shared" si="10"/>
        <v>1.202195453662328E-2</v>
      </c>
      <c r="Q344" s="44">
        <f t="shared" si="11"/>
        <v>4.4458155236059831E-2</v>
      </c>
    </row>
    <row r="345" spans="1:17">
      <c r="A345" s="42">
        <v>7.625</v>
      </c>
      <c r="B345" s="43">
        <v>33.700000000000003</v>
      </c>
      <c r="C345" s="43" t="s">
        <v>47</v>
      </c>
      <c r="D345" s="43">
        <v>7050</v>
      </c>
      <c r="E345" s="43">
        <v>8880</v>
      </c>
      <c r="F345" s="43"/>
      <c r="G345" s="43">
        <v>8880</v>
      </c>
      <c r="H345" s="43">
        <v>8880</v>
      </c>
      <c r="I345" s="43"/>
      <c r="J345" s="43">
        <v>733</v>
      </c>
      <c r="K345" s="43">
        <v>880</v>
      </c>
      <c r="L345" s="43">
        <v>875</v>
      </c>
      <c r="M345" s="43">
        <v>0.43</v>
      </c>
      <c r="N345" s="43">
        <v>6.7649999999999997</v>
      </c>
      <c r="O345" s="43">
        <v>6.64</v>
      </c>
      <c r="P345" s="44">
        <f t="shared" si="10"/>
        <v>1.202195453662328E-2</v>
      </c>
      <c r="Q345" s="44">
        <f t="shared" si="11"/>
        <v>4.4458155236059831E-2</v>
      </c>
    </row>
    <row r="346" spans="1:17">
      <c r="A346" s="42">
        <v>7.625</v>
      </c>
      <c r="B346" s="43">
        <v>33.700000000000003</v>
      </c>
      <c r="C346" s="43" t="s">
        <v>57</v>
      </c>
      <c r="D346" s="43">
        <v>8800</v>
      </c>
      <c r="E346" s="43">
        <v>8880</v>
      </c>
      <c r="F346" s="43"/>
      <c r="G346" s="43">
        <v>8880</v>
      </c>
      <c r="H346" s="43">
        <v>8880</v>
      </c>
      <c r="I346" s="43"/>
      <c r="J346" s="43">
        <v>762</v>
      </c>
      <c r="K346" s="43">
        <v>894</v>
      </c>
      <c r="L346" s="43">
        <v>875</v>
      </c>
      <c r="M346" s="43">
        <v>0.43</v>
      </c>
      <c r="N346" s="43">
        <v>6.7649999999999997</v>
      </c>
      <c r="O346" s="43">
        <v>6.64</v>
      </c>
      <c r="P346" s="44">
        <f t="shared" si="10"/>
        <v>1.202195453662328E-2</v>
      </c>
      <c r="Q346" s="44">
        <f t="shared" si="11"/>
        <v>4.4458155236059831E-2</v>
      </c>
    </row>
    <row r="347" spans="1:17">
      <c r="A347" s="42">
        <v>7.625</v>
      </c>
      <c r="B347" s="43">
        <v>33.700000000000003</v>
      </c>
      <c r="C347" s="43" t="s">
        <v>48</v>
      </c>
      <c r="D347" s="43">
        <v>8800</v>
      </c>
      <c r="E347" s="43">
        <v>9380</v>
      </c>
      <c r="F347" s="43"/>
      <c r="G347" s="43">
        <v>9380</v>
      </c>
      <c r="H347" s="43">
        <v>9380</v>
      </c>
      <c r="I347" s="43"/>
      <c r="J347" s="43">
        <v>783</v>
      </c>
      <c r="K347" s="43">
        <v>957</v>
      </c>
      <c r="L347" s="43">
        <v>923</v>
      </c>
      <c r="M347" s="43">
        <v>0.43</v>
      </c>
      <c r="N347" s="43">
        <v>6.7649999999999997</v>
      </c>
      <c r="O347" s="43">
        <v>6.64</v>
      </c>
      <c r="P347" s="44">
        <f t="shared" si="10"/>
        <v>1.202195453662328E-2</v>
      </c>
      <c r="Q347" s="44">
        <f t="shared" si="11"/>
        <v>4.4458155236059831E-2</v>
      </c>
    </row>
    <row r="348" spans="1:17">
      <c r="A348" s="42">
        <v>7.625</v>
      </c>
      <c r="B348" s="43">
        <v>33.700000000000003</v>
      </c>
      <c r="C348" s="43" t="s">
        <v>49</v>
      </c>
      <c r="D348" s="43">
        <v>7280</v>
      </c>
      <c r="E348" s="43">
        <v>9380</v>
      </c>
      <c r="F348" s="43"/>
      <c r="G348" s="43">
        <v>9380</v>
      </c>
      <c r="H348" s="43">
        <v>9380</v>
      </c>
      <c r="I348" s="43"/>
      <c r="J348" s="43">
        <v>772</v>
      </c>
      <c r="K348" s="43">
        <v>925</v>
      </c>
      <c r="L348" s="43">
        <v>923</v>
      </c>
      <c r="M348" s="43">
        <v>0.43</v>
      </c>
      <c r="N348" s="43">
        <v>6.7649999999999997</v>
      </c>
      <c r="O348" s="43">
        <v>6.64</v>
      </c>
      <c r="P348" s="44">
        <f t="shared" si="10"/>
        <v>1.202195453662328E-2</v>
      </c>
      <c r="Q348" s="44">
        <f t="shared" si="11"/>
        <v>4.4458155236059831E-2</v>
      </c>
    </row>
    <row r="349" spans="1:17">
      <c r="A349" s="42">
        <v>7.625</v>
      </c>
      <c r="B349" s="43">
        <v>33.700000000000003</v>
      </c>
      <c r="C349" s="43" t="s">
        <v>59</v>
      </c>
      <c r="D349" s="43">
        <v>8800</v>
      </c>
      <c r="E349" s="43">
        <v>9380</v>
      </c>
      <c r="F349" s="43"/>
      <c r="G349" s="43">
        <v>9380</v>
      </c>
      <c r="H349" s="43">
        <v>9380</v>
      </c>
      <c r="I349" s="43"/>
      <c r="J349" s="43">
        <v>772</v>
      </c>
      <c r="K349" s="43">
        <v>925</v>
      </c>
      <c r="L349" s="43">
        <v>923</v>
      </c>
      <c r="M349" s="43">
        <v>0.43</v>
      </c>
      <c r="N349" s="43">
        <v>6.7649999999999997</v>
      </c>
      <c r="O349" s="43">
        <v>6.64</v>
      </c>
      <c r="P349" s="44">
        <f t="shared" si="10"/>
        <v>1.202195453662328E-2</v>
      </c>
      <c r="Q349" s="44">
        <f t="shared" si="11"/>
        <v>4.4458155236059831E-2</v>
      </c>
    </row>
    <row r="350" spans="1:17">
      <c r="A350" s="42">
        <v>7.625</v>
      </c>
      <c r="B350" s="43">
        <v>33.700000000000003</v>
      </c>
      <c r="C350" s="43" t="s">
        <v>50</v>
      </c>
      <c r="D350" s="43">
        <v>7280</v>
      </c>
      <c r="E350" s="43">
        <v>9380</v>
      </c>
      <c r="F350" s="43"/>
      <c r="G350" s="43">
        <v>9380</v>
      </c>
      <c r="H350" s="43">
        <v>9380</v>
      </c>
      <c r="I350" s="43"/>
      <c r="J350" s="43">
        <v>772</v>
      </c>
      <c r="K350" s="43">
        <v>925</v>
      </c>
      <c r="L350" s="43">
        <v>923</v>
      </c>
      <c r="M350" s="43">
        <v>0.43</v>
      </c>
      <c r="N350" s="43">
        <v>6.7649999999999997</v>
      </c>
      <c r="O350" s="43">
        <v>6.64</v>
      </c>
      <c r="P350" s="44">
        <f t="shared" si="10"/>
        <v>1.202195453662328E-2</v>
      </c>
      <c r="Q350" s="44">
        <f t="shared" si="11"/>
        <v>4.4458155236059831E-2</v>
      </c>
    </row>
    <row r="351" spans="1:17">
      <c r="A351" s="42">
        <v>7.625</v>
      </c>
      <c r="B351" s="43">
        <v>33.700000000000003</v>
      </c>
      <c r="C351" s="43" t="s">
        <v>51</v>
      </c>
      <c r="D351" s="43">
        <v>8800</v>
      </c>
      <c r="E351" s="43">
        <v>10860</v>
      </c>
      <c r="F351" s="43"/>
      <c r="G351" s="43">
        <v>10860</v>
      </c>
      <c r="H351" s="43">
        <v>10860</v>
      </c>
      <c r="I351" s="43"/>
      <c r="J351" s="43">
        <v>901</v>
      </c>
      <c r="K351" s="43">
        <v>1093</v>
      </c>
      <c r="L351" s="43">
        <v>1069</v>
      </c>
      <c r="M351" s="43">
        <v>0.43</v>
      </c>
      <c r="N351" s="43">
        <v>6.7649999999999997</v>
      </c>
      <c r="O351" s="43">
        <v>6.64</v>
      </c>
      <c r="P351" s="44">
        <f t="shared" si="10"/>
        <v>1.202195453662328E-2</v>
      </c>
      <c r="Q351" s="44">
        <f t="shared" si="11"/>
        <v>4.4458155236059831E-2</v>
      </c>
    </row>
    <row r="352" spans="1:17">
      <c r="A352" s="42">
        <v>7.625</v>
      </c>
      <c r="B352" s="43">
        <v>33.700000000000003</v>
      </c>
      <c r="C352" s="43" t="s">
        <v>52</v>
      </c>
      <c r="D352" s="43">
        <v>7870</v>
      </c>
      <c r="E352" s="43">
        <v>10860</v>
      </c>
      <c r="F352" s="43"/>
      <c r="G352" s="43">
        <v>10860</v>
      </c>
      <c r="H352" s="43">
        <v>10860</v>
      </c>
      <c r="I352" s="43"/>
      <c r="J352" s="43">
        <v>901</v>
      </c>
      <c r="K352" s="43">
        <v>1093</v>
      </c>
      <c r="L352" s="43">
        <v>1069</v>
      </c>
      <c r="M352" s="43">
        <v>0.43</v>
      </c>
      <c r="N352" s="43">
        <v>6.7649999999999997</v>
      </c>
      <c r="O352" s="43">
        <v>6.64</v>
      </c>
      <c r="P352" s="44">
        <f t="shared" si="10"/>
        <v>1.202195453662328E-2</v>
      </c>
      <c r="Q352" s="44">
        <f t="shared" si="11"/>
        <v>4.4458155236059831E-2</v>
      </c>
    </row>
    <row r="353" spans="1:17">
      <c r="A353" s="42">
        <v>7.625</v>
      </c>
      <c r="B353" s="43">
        <v>33.700000000000003</v>
      </c>
      <c r="C353" s="43" t="s">
        <v>56</v>
      </c>
      <c r="D353" s="43">
        <v>8800</v>
      </c>
      <c r="E353" s="43">
        <v>12340</v>
      </c>
      <c r="F353" s="43"/>
      <c r="G353" s="43">
        <v>12340</v>
      </c>
      <c r="H353" s="43">
        <v>12340</v>
      </c>
      <c r="I353" s="43"/>
      <c r="J353" s="43">
        <v>1009</v>
      </c>
      <c r="K353" s="43">
        <v>1197</v>
      </c>
      <c r="L353" s="43">
        <v>1215</v>
      </c>
      <c r="M353" s="43">
        <v>0.43</v>
      </c>
      <c r="N353" s="43">
        <v>6.7649999999999997</v>
      </c>
      <c r="O353" s="43">
        <v>6.64</v>
      </c>
      <c r="P353" s="44">
        <f t="shared" si="10"/>
        <v>1.202195453662328E-2</v>
      </c>
      <c r="Q353" s="44">
        <f t="shared" si="11"/>
        <v>4.4458155236059831E-2</v>
      </c>
    </row>
    <row r="354" spans="1:17">
      <c r="A354" s="42">
        <v>7.625</v>
      </c>
      <c r="B354" s="43">
        <v>33.700000000000003</v>
      </c>
      <c r="C354" s="43" t="s">
        <v>53</v>
      </c>
      <c r="D354" s="43">
        <v>8350</v>
      </c>
      <c r="E354" s="43">
        <v>12340</v>
      </c>
      <c r="F354" s="43"/>
      <c r="G354" s="43">
        <v>12340</v>
      </c>
      <c r="H354" s="43">
        <v>12340</v>
      </c>
      <c r="I354" s="43"/>
      <c r="J354" s="43">
        <v>1009</v>
      </c>
      <c r="K354" s="43">
        <v>1197</v>
      </c>
      <c r="L354" s="43">
        <v>1215</v>
      </c>
      <c r="M354" s="43">
        <v>0.43</v>
      </c>
      <c r="N354" s="43">
        <v>6.7649999999999997</v>
      </c>
      <c r="O354" s="43">
        <v>6.64</v>
      </c>
      <c r="P354" s="44">
        <f t="shared" si="10"/>
        <v>1.202195453662328E-2</v>
      </c>
      <c r="Q354" s="44">
        <f t="shared" si="11"/>
        <v>4.4458155236059831E-2</v>
      </c>
    </row>
    <row r="355" spans="1:17">
      <c r="A355" s="42">
        <v>7.625</v>
      </c>
      <c r="B355" s="43">
        <v>33.700000000000003</v>
      </c>
      <c r="C355" s="43" t="s">
        <v>54</v>
      </c>
      <c r="D355" s="43">
        <v>8690</v>
      </c>
      <c r="E355" s="43">
        <v>13820</v>
      </c>
      <c r="F355" s="43"/>
      <c r="G355" s="43">
        <v>13820</v>
      </c>
      <c r="H355" s="43">
        <v>13820</v>
      </c>
      <c r="I355" s="43"/>
      <c r="J355" s="43">
        <v>1128</v>
      </c>
      <c r="K355" s="43">
        <v>1334</v>
      </c>
      <c r="L355" s="43">
        <v>1361</v>
      </c>
      <c r="M355" s="43">
        <v>0.43</v>
      </c>
      <c r="N355" s="43">
        <v>6.7649999999999997</v>
      </c>
      <c r="O355" s="43">
        <v>6.64</v>
      </c>
      <c r="P355" s="44">
        <f t="shared" si="10"/>
        <v>1.202195453662328E-2</v>
      </c>
      <c r="Q355" s="44">
        <f t="shared" si="11"/>
        <v>4.4458155236059831E-2</v>
      </c>
    </row>
    <row r="356" spans="1:17">
      <c r="A356" s="42">
        <v>7.625</v>
      </c>
      <c r="B356" s="43">
        <v>33.700000000000003</v>
      </c>
      <c r="C356" s="43" t="s">
        <v>55</v>
      </c>
      <c r="D356" s="43">
        <v>8850</v>
      </c>
      <c r="E356" s="43">
        <v>14800</v>
      </c>
      <c r="F356" s="43"/>
      <c r="G356" s="43">
        <v>14800</v>
      </c>
      <c r="H356" s="43">
        <v>14800</v>
      </c>
      <c r="I356" s="43"/>
      <c r="J356" s="43">
        <v>1207</v>
      </c>
      <c r="K356" s="43">
        <v>1424</v>
      </c>
      <c r="L356" s="43">
        <v>1458</v>
      </c>
      <c r="M356" s="43">
        <v>0.43</v>
      </c>
      <c r="N356" s="43">
        <v>6.7649999999999997</v>
      </c>
      <c r="O356" s="43">
        <v>6.64</v>
      </c>
      <c r="P356" s="44">
        <f t="shared" si="10"/>
        <v>1.202195453662328E-2</v>
      </c>
      <c r="Q356" s="44">
        <f t="shared" si="11"/>
        <v>4.4458155236059831E-2</v>
      </c>
    </row>
    <row r="357" spans="1:17">
      <c r="A357" s="42">
        <v>7.625</v>
      </c>
      <c r="B357" s="43">
        <v>39</v>
      </c>
      <c r="C357" s="43" t="s">
        <v>43</v>
      </c>
      <c r="D357" s="43">
        <v>8820</v>
      </c>
      <c r="E357" s="43">
        <v>9180</v>
      </c>
      <c r="F357" s="43"/>
      <c r="G357" s="43">
        <v>9180</v>
      </c>
      <c r="H357" s="43">
        <v>9180</v>
      </c>
      <c r="I357" s="43"/>
      <c r="J357" s="43">
        <v>786</v>
      </c>
      <c r="K357" s="43">
        <v>945</v>
      </c>
      <c r="L357" s="43">
        <v>895</v>
      </c>
      <c r="M357" s="43">
        <v>0.5</v>
      </c>
      <c r="N357" s="43">
        <v>6.625</v>
      </c>
      <c r="O357" s="43">
        <v>6.5</v>
      </c>
      <c r="P357" s="44">
        <f t="shared" si="10"/>
        <v>1.3843015348746842E-2</v>
      </c>
      <c r="Q357" s="44">
        <f t="shared" si="11"/>
        <v>4.2637094423936268E-2</v>
      </c>
    </row>
    <row r="358" spans="1:17">
      <c r="A358" s="42">
        <v>7.625</v>
      </c>
      <c r="B358" s="43">
        <v>39</v>
      </c>
      <c r="C358" s="43" t="s">
        <v>44</v>
      </c>
      <c r="D358" s="43">
        <v>10600</v>
      </c>
      <c r="E358" s="43">
        <v>9180</v>
      </c>
      <c r="F358" s="43"/>
      <c r="G358" s="43">
        <v>9180</v>
      </c>
      <c r="H358" s="43">
        <v>9180</v>
      </c>
      <c r="I358" s="43"/>
      <c r="J358" s="43">
        <v>901</v>
      </c>
      <c r="K358" s="43">
        <v>1029</v>
      </c>
      <c r="L358" s="43">
        <v>895</v>
      </c>
      <c r="M358" s="43">
        <v>0.5</v>
      </c>
      <c r="N358" s="43">
        <v>6.625</v>
      </c>
      <c r="O358" s="43">
        <v>6.5</v>
      </c>
      <c r="P358" s="44">
        <f t="shared" si="10"/>
        <v>1.3843015348746842E-2</v>
      </c>
      <c r="Q358" s="44">
        <f t="shared" si="11"/>
        <v>4.2637094423936268E-2</v>
      </c>
    </row>
    <row r="359" spans="1:17">
      <c r="A359" s="42">
        <v>7.625</v>
      </c>
      <c r="B359" s="43">
        <v>39</v>
      </c>
      <c r="C359" s="43" t="s">
        <v>45</v>
      </c>
      <c r="D359" s="43">
        <v>8820</v>
      </c>
      <c r="E359" s="43">
        <v>9180</v>
      </c>
      <c r="F359" s="43"/>
      <c r="G359" s="43">
        <v>9180</v>
      </c>
      <c r="H359" s="43">
        <v>9180</v>
      </c>
      <c r="I359" s="43"/>
      <c r="J359" s="43">
        <v>798</v>
      </c>
      <c r="K359" s="43">
        <v>981</v>
      </c>
      <c r="L359" s="43">
        <v>895</v>
      </c>
      <c r="M359" s="43">
        <v>0.5</v>
      </c>
      <c r="N359" s="43">
        <v>6.625</v>
      </c>
      <c r="O359" s="43">
        <v>6.5</v>
      </c>
      <c r="P359" s="44">
        <f t="shared" si="10"/>
        <v>1.3843015348746842E-2</v>
      </c>
      <c r="Q359" s="44">
        <f t="shared" si="11"/>
        <v>4.2637094423936268E-2</v>
      </c>
    </row>
    <row r="360" spans="1:17">
      <c r="A360" s="42">
        <v>7.625</v>
      </c>
      <c r="B360" s="43">
        <v>39</v>
      </c>
      <c r="C360" s="43" t="s">
        <v>46</v>
      </c>
      <c r="D360" s="43">
        <v>10600</v>
      </c>
      <c r="E360" s="43">
        <v>9180</v>
      </c>
      <c r="F360" s="43"/>
      <c r="G360" s="43">
        <v>9180</v>
      </c>
      <c r="H360" s="43">
        <v>9180</v>
      </c>
      <c r="I360" s="43"/>
      <c r="J360" s="43">
        <v>901</v>
      </c>
      <c r="K360" s="43">
        <v>1029</v>
      </c>
      <c r="L360" s="43">
        <v>895</v>
      </c>
      <c r="M360" s="43">
        <v>0.5</v>
      </c>
      <c r="N360" s="43">
        <v>6.625</v>
      </c>
      <c r="O360" s="43">
        <v>6.5</v>
      </c>
      <c r="P360" s="44">
        <f t="shared" si="10"/>
        <v>1.3843015348746842E-2</v>
      </c>
      <c r="Q360" s="44">
        <f t="shared" si="11"/>
        <v>4.2637094423936268E-2</v>
      </c>
    </row>
    <row r="361" spans="1:17">
      <c r="A361" s="42">
        <v>7.625</v>
      </c>
      <c r="B361" s="43">
        <v>39</v>
      </c>
      <c r="C361" s="43" t="s">
        <v>47</v>
      </c>
      <c r="D361" s="43">
        <v>9620</v>
      </c>
      <c r="E361" s="43">
        <v>10330</v>
      </c>
      <c r="F361" s="43"/>
      <c r="G361" s="43">
        <v>10330</v>
      </c>
      <c r="H361" s="43">
        <v>10330</v>
      </c>
      <c r="I361" s="43"/>
      <c r="J361" s="43">
        <v>867</v>
      </c>
      <c r="K361" s="43">
        <v>1013</v>
      </c>
      <c r="L361" s="43">
        <v>1007</v>
      </c>
      <c r="M361" s="43">
        <v>0.5</v>
      </c>
      <c r="N361" s="43">
        <v>6.625</v>
      </c>
      <c r="O361" s="43">
        <v>6.5</v>
      </c>
      <c r="P361" s="44">
        <f t="shared" si="10"/>
        <v>1.3843015348746842E-2</v>
      </c>
      <c r="Q361" s="44">
        <f t="shared" si="11"/>
        <v>4.2637094423936268E-2</v>
      </c>
    </row>
    <row r="362" spans="1:17">
      <c r="A362" s="42">
        <v>7.625</v>
      </c>
      <c r="B362" s="43">
        <v>39</v>
      </c>
      <c r="C362" s="43" t="s">
        <v>57</v>
      </c>
      <c r="D362" s="43">
        <v>10600</v>
      </c>
      <c r="E362" s="43">
        <v>10330</v>
      </c>
      <c r="F362" s="43"/>
      <c r="G362" s="43">
        <v>10330</v>
      </c>
      <c r="H362" s="43">
        <v>10330</v>
      </c>
      <c r="I362" s="43"/>
      <c r="J362" s="43">
        <v>901</v>
      </c>
      <c r="K362" s="43">
        <v>1029</v>
      </c>
      <c r="L362" s="43">
        <v>1007</v>
      </c>
      <c r="M362" s="43">
        <v>0.5</v>
      </c>
      <c r="N362" s="43">
        <v>6.625</v>
      </c>
      <c r="O362" s="43">
        <v>6.5</v>
      </c>
      <c r="P362" s="44">
        <f t="shared" si="10"/>
        <v>1.3843015348746842E-2</v>
      </c>
      <c r="Q362" s="44">
        <f t="shared" si="11"/>
        <v>4.2637094423936268E-2</v>
      </c>
    </row>
    <row r="363" spans="1:17">
      <c r="A363" s="42">
        <v>7.625</v>
      </c>
      <c r="B363" s="43">
        <v>39</v>
      </c>
      <c r="C363" s="43" t="s">
        <v>48</v>
      </c>
      <c r="D363" s="43">
        <v>10600</v>
      </c>
      <c r="E363" s="43">
        <v>10900</v>
      </c>
      <c r="F363" s="43"/>
      <c r="G363" s="43">
        <v>10900</v>
      </c>
      <c r="H363" s="43">
        <v>10900</v>
      </c>
      <c r="I363" s="43"/>
      <c r="J363" s="43">
        <v>926</v>
      </c>
      <c r="K363" s="43">
        <v>1101</v>
      </c>
      <c r="L363" s="43">
        <v>1063</v>
      </c>
      <c r="M363" s="43">
        <v>0.5</v>
      </c>
      <c r="N363" s="43">
        <v>6.625</v>
      </c>
      <c r="O363" s="43">
        <v>6.5</v>
      </c>
      <c r="P363" s="44">
        <f t="shared" si="10"/>
        <v>1.3843015348746842E-2</v>
      </c>
      <c r="Q363" s="44">
        <f t="shared" si="11"/>
        <v>4.2637094423936268E-2</v>
      </c>
    </row>
    <row r="364" spans="1:17">
      <c r="A364" s="42">
        <v>7.625</v>
      </c>
      <c r="B364" s="43">
        <v>39</v>
      </c>
      <c r="C364" s="43" t="s">
        <v>49</v>
      </c>
      <c r="D364" s="43">
        <v>10000</v>
      </c>
      <c r="E364" s="43">
        <v>10900</v>
      </c>
      <c r="F364" s="43"/>
      <c r="G364" s="43">
        <v>10900</v>
      </c>
      <c r="H364" s="43">
        <v>10900</v>
      </c>
      <c r="I364" s="43"/>
      <c r="J364" s="43">
        <v>914</v>
      </c>
      <c r="K364" s="43">
        <v>1065</v>
      </c>
      <c r="L364" s="43">
        <v>1063</v>
      </c>
      <c r="M364" s="43">
        <v>0.5</v>
      </c>
      <c r="N364" s="43">
        <v>6.625</v>
      </c>
      <c r="O364" s="43">
        <v>6.5</v>
      </c>
      <c r="P364" s="44">
        <f t="shared" si="10"/>
        <v>1.3843015348746842E-2</v>
      </c>
      <c r="Q364" s="44">
        <f t="shared" si="11"/>
        <v>4.2637094423936268E-2</v>
      </c>
    </row>
    <row r="365" spans="1:17">
      <c r="A365" s="42">
        <v>7.625</v>
      </c>
      <c r="B365" s="43">
        <v>39</v>
      </c>
      <c r="C365" s="43" t="s">
        <v>59</v>
      </c>
      <c r="D365" s="43">
        <v>10600</v>
      </c>
      <c r="E365" s="43">
        <v>10900</v>
      </c>
      <c r="F365" s="43"/>
      <c r="G365" s="43">
        <v>10900</v>
      </c>
      <c r="H365" s="43">
        <v>10900</v>
      </c>
      <c r="I365" s="43"/>
      <c r="J365" s="43">
        <v>914</v>
      </c>
      <c r="K365" s="43">
        <v>1065</v>
      </c>
      <c r="L365" s="43">
        <v>1063</v>
      </c>
      <c r="M365" s="43">
        <v>0.5</v>
      </c>
      <c r="N365" s="43">
        <v>6.625</v>
      </c>
      <c r="O365" s="43">
        <v>6.5</v>
      </c>
      <c r="P365" s="44">
        <f t="shared" si="10"/>
        <v>1.3843015348746842E-2</v>
      </c>
      <c r="Q365" s="44">
        <f t="shared" si="11"/>
        <v>4.2637094423936268E-2</v>
      </c>
    </row>
    <row r="366" spans="1:17">
      <c r="A366" s="42">
        <v>7.625</v>
      </c>
      <c r="B366" s="43">
        <v>39</v>
      </c>
      <c r="C366" s="43" t="s">
        <v>50</v>
      </c>
      <c r="D366" s="43">
        <v>10000</v>
      </c>
      <c r="E366" s="43">
        <v>10900</v>
      </c>
      <c r="F366" s="43"/>
      <c r="G366" s="43">
        <v>10900</v>
      </c>
      <c r="H366" s="43">
        <v>10900</v>
      </c>
      <c r="I366" s="43"/>
      <c r="J366" s="43">
        <v>914</v>
      </c>
      <c r="K366" s="43">
        <v>1065</v>
      </c>
      <c r="L366" s="43">
        <v>1063</v>
      </c>
      <c r="M366" s="43">
        <v>0.5</v>
      </c>
      <c r="N366" s="43">
        <v>6.625</v>
      </c>
      <c r="O366" s="43">
        <v>6.5</v>
      </c>
      <c r="P366" s="44">
        <f t="shared" si="10"/>
        <v>1.3843015348746842E-2</v>
      </c>
      <c r="Q366" s="44">
        <f t="shared" si="11"/>
        <v>4.2637094423936268E-2</v>
      </c>
    </row>
    <row r="367" spans="1:17">
      <c r="A367" s="42">
        <v>7.625</v>
      </c>
      <c r="B367" s="43">
        <v>39</v>
      </c>
      <c r="C367" s="43" t="s">
        <v>52</v>
      </c>
      <c r="D367" s="43">
        <v>11080</v>
      </c>
      <c r="E367" s="43">
        <v>12620</v>
      </c>
      <c r="F367" s="43"/>
      <c r="G367" s="43">
        <v>12620</v>
      </c>
      <c r="H367" s="43">
        <v>12620</v>
      </c>
      <c r="I367" s="43"/>
      <c r="J367" s="43">
        <v>1066</v>
      </c>
      <c r="K367" s="43">
        <v>1258</v>
      </c>
      <c r="L367" s="43">
        <v>1231</v>
      </c>
      <c r="M367" s="43">
        <v>0.5</v>
      </c>
      <c r="N367" s="43">
        <v>6.625</v>
      </c>
      <c r="O367" s="43">
        <v>6.5</v>
      </c>
      <c r="P367" s="44">
        <f t="shared" si="10"/>
        <v>1.3843015348746842E-2</v>
      </c>
      <c r="Q367" s="44">
        <f t="shared" si="11"/>
        <v>4.2637094423936268E-2</v>
      </c>
    </row>
    <row r="368" spans="1:17">
      <c r="A368" s="42">
        <v>7.625</v>
      </c>
      <c r="B368" s="43">
        <v>39</v>
      </c>
      <c r="C368" s="43" t="s">
        <v>53</v>
      </c>
      <c r="D368" s="43">
        <v>12060</v>
      </c>
      <c r="E368" s="43">
        <v>14340</v>
      </c>
      <c r="F368" s="43"/>
      <c r="G368" s="43">
        <v>14340</v>
      </c>
      <c r="H368" s="43">
        <v>14340</v>
      </c>
      <c r="I368" s="43"/>
      <c r="J368" s="43">
        <v>1194</v>
      </c>
      <c r="K368" s="43">
        <v>1379</v>
      </c>
      <c r="L368" s="43">
        <v>1399</v>
      </c>
      <c r="M368" s="43">
        <v>0.5</v>
      </c>
      <c r="N368" s="43">
        <v>6.625</v>
      </c>
      <c r="O368" s="43">
        <v>6.5</v>
      </c>
      <c r="P368" s="44">
        <f t="shared" si="10"/>
        <v>1.3843015348746842E-2</v>
      </c>
      <c r="Q368" s="44">
        <f t="shared" si="11"/>
        <v>4.2637094423936268E-2</v>
      </c>
    </row>
    <row r="369" spans="1:17">
      <c r="A369" s="42">
        <v>7.625</v>
      </c>
      <c r="B369" s="43">
        <v>39</v>
      </c>
      <c r="C369" s="43" t="s">
        <v>54</v>
      </c>
      <c r="D369" s="43">
        <v>12930</v>
      </c>
      <c r="E369" s="43">
        <v>16070</v>
      </c>
      <c r="F369" s="43"/>
      <c r="G369" s="43">
        <v>16070</v>
      </c>
      <c r="H369" s="43">
        <v>16070</v>
      </c>
      <c r="I369" s="43"/>
      <c r="J369" s="43">
        <v>1335</v>
      </c>
      <c r="K369" s="43">
        <v>1536</v>
      </c>
      <c r="L369" s="43">
        <v>1567</v>
      </c>
      <c r="M369" s="43">
        <v>0.5</v>
      </c>
      <c r="N369" s="43">
        <v>6.625</v>
      </c>
      <c r="O369" s="43">
        <v>6.5</v>
      </c>
      <c r="P369" s="44">
        <f t="shared" si="10"/>
        <v>1.3843015348746842E-2</v>
      </c>
      <c r="Q369" s="44">
        <f t="shared" si="11"/>
        <v>4.2637094423936268E-2</v>
      </c>
    </row>
    <row r="370" spans="1:17">
      <c r="A370" s="42">
        <v>7.625</v>
      </c>
      <c r="B370" s="43">
        <v>39</v>
      </c>
      <c r="C370" s="43" t="s">
        <v>55</v>
      </c>
      <c r="D370" s="43">
        <v>13440</v>
      </c>
      <c r="E370" s="43">
        <v>17210</v>
      </c>
      <c r="F370" s="43"/>
      <c r="G370" s="43">
        <v>17210</v>
      </c>
      <c r="H370" s="43">
        <v>17210</v>
      </c>
      <c r="I370" s="43"/>
      <c r="J370" s="43">
        <v>1428</v>
      </c>
      <c r="K370" s="43">
        <v>1640</v>
      </c>
      <c r="L370" s="43">
        <v>1679</v>
      </c>
      <c r="M370" s="43">
        <v>0.5</v>
      </c>
      <c r="N370" s="43">
        <v>6.625</v>
      </c>
      <c r="O370" s="43">
        <v>6.5</v>
      </c>
      <c r="P370" s="44">
        <f t="shared" si="10"/>
        <v>1.3843015348746842E-2</v>
      </c>
      <c r="Q370" s="44">
        <f t="shared" si="11"/>
        <v>4.2637094423936268E-2</v>
      </c>
    </row>
    <row r="371" spans="1:17">
      <c r="A371" s="42">
        <v>7.625</v>
      </c>
      <c r="B371" s="43">
        <v>42.8</v>
      </c>
      <c r="C371" s="43" t="s">
        <v>43</v>
      </c>
      <c r="D371" s="43">
        <v>10810</v>
      </c>
      <c r="E371" s="43">
        <v>10320</v>
      </c>
      <c r="F371" s="43"/>
      <c r="G371" s="43">
        <v>10320</v>
      </c>
      <c r="H371" s="43">
        <v>9790</v>
      </c>
      <c r="I371" s="43"/>
      <c r="J371" s="43">
        <v>891</v>
      </c>
      <c r="K371" s="43">
        <v>1053</v>
      </c>
      <c r="L371" s="43">
        <v>998</v>
      </c>
      <c r="M371" s="43">
        <v>0.56200000000000006</v>
      </c>
      <c r="N371" s="43">
        <v>6.5010000000000003</v>
      </c>
      <c r="O371" s="43">
        <v>6.3760000000000003</v>
      </c>
      <c r="P371" s="44">
        <f t="shared" si="10"/>
        <v>1.5424153876044294E-2</v>
      </c>
      <c r="Q371" s="44">
        <f t="shared" si="11"/>
        <v>4.1055955896638817E-2</v>
      </c>
    </row>
    <row r="372" spans="1:17">
      <c r="A372" s="42">
        <v>7.625</v>
      </c>
      <c r="B372" s="43">
        <v>42.8</v>
      </c>
      <c r="C372" s="43" t="s">
        <v>45</v>
      </c>
      <c r="D372" s="43">
        <v>10810</v>
      </c>
      <c r="E372" s="43">
        <v>10320</v>
      </c>
      <c r="F372" s="43"/>
      <c r="G372" s="43">
        <v>10320</v>
      </c>
      <c r="H372" s="43">
        <v>9790</v>
      </c>
      <c r="I372" s="43"/>
      <c r="J372" s="43">
        <v>905</v>
      </c>
      <c r="K372" s="43">
        <v>1093</v>
      </c>
      <c r="L372" s="43">
        <v>998</v>
      </c>
      <c r="M372" s="43">
        <v>0.56200000000000006</v>
      </c>
      <c r="N372" s="43">
        <v>6.5010000000000003</v>
      </c>
      <c r="O372" s="43">
        <v>6.3760000000000003</v>
      </c>
      <c r="P372" s="44">
        <f t="shared" si="10"/>
        <v>1.5424153876044294E-2</v>
      </c>
      <c r="Q372" s="44">
        <f t="shared" si="11"/>
        <v>4.1055955896638817E-2</v>
      </c>
    </row>
    <row r="373" spans="1:17">
      <c r="A373" s="42">
        <v>7.625</v>
      </c>
      <c r="B373" s="43">
        <v>42.8</v>
      </c>
      <c r="C373" s="43" t="s">
        <v>47</v>
      </c>
      <c r="D373" s="43">
        <v>11890</v>
      </c>
      <c r="E373" s="43">
        <v>11610</v>
      </c>
      <c r="F373" s="43"/>
      <c r="G373" s="43">
        <v>11610</v>
      </c>
      <c r="H373" s="43">
        <v>11010</v>
      </c>
      <c r="I373" s="43"/>
      <c r="J373" s="43">
        <v>983</v>
      </c>
      <c r="K373" s="43">
        <v>1129</v>
      </c>
      <c r="L373" s="43">
        <v>1122</v>
      </c>
      <c r="M373" s="43">
        <v>0.56200000000000006</v>
      </c>
      <c r="N373" s="43">
        <v>6.5010000000000003</v>
      </c>
      <c r="O373" s="43">
        <v>6.3760000000000003</v>
      </c>
      <c r="P373" s="44">
        <f t="shared" si="10"/>
        <v>1.5424153876044294E-2</v>
      </c>
      <c r="Q373" s="44">
        <f t="shared" si="11"/>
        <v>4.1055955896638817E-2</v>
      </c>
    </row>
    <row r="374" spans="1:17">
      <c r="A374" s="42">
        <v>7.625</v>
      </c>
      <c r="B374" s="43">
        <v>42.8</v>
      </c>
      <c r="C374" s="43" t="s">
        <v>49</v>
      </c>
      <c r="D374" s="43">
        <v>12410</v>
      </c>
      <c r="E374" s="43">
        <v>12250</v>
      </c>
      <c r="F374" s="43"/>
      <c r="G374" s="43">
        <v>12250</v>
      </c>
      <c r="H374" s="43">
        <v>11620</v>
      </c>
      <c r="I374" s="43"/>
      <c r="J374" s="43">
        <v>1037</v>
      </c>
      <c r="K374" s="43">
        <v>1187</v>
      </c>
      <c r="L374" s="43">
        <v>1185</v>
      </c>
      <c r="M374" s="43">
        <v>0.56200000000000006</v>
      </c>
      <c r="N374" s="43">
        <v>6.5010000000000003</v>
      </c>
      <c r="O374" s="43">
        <v>6.3760000000000003</v>
      </c>
      <c r="P374" s="44">
        <f t="shared" si="10"/>
        <v>1.5424153876044294E-2</v>
      </c>
      <c r="Q374" s="44">
        <f t="shared" si="11"/>
        <v>4.1055955896638817E-2</v>
      </c>
    </row>
    <row r="375" spans="1:17">
      <c r="A375" s="42">
        <v>7.625</v>
      </c>
      <c r="B375" s="43">
        <v>42.8</v>
      </c>
      <c r="C375" s="43" t="s">
        <v>50</v>
      </c>
      <c r="D375" s="43">
        <v>12410</v>
      </c>
      <c r="E375" s="43">
        <v>12250</v>
      </c>
      <c r="F375" s="43"/>
      <c r="G375" s="43">
        <v>12250</v>
      </c>
      <c r="H375" s="43">
        <v>11620</v>
      </c>
      <c r="I375" s="43"/>
      <c r="J375" s="43">
        <v>1037</v>
      </c>
      <c r="K375" s="43">
        <v>1187</v>
      </c>
      <c r="L375" s="43">
        <v>1185</v>
      </c>
      <c r="M375" s="43">
        <v>0.56200000000000006</v>
      </c>
      <c r="N375" s="43">
        <v>6.5010000000000003</v>
      </c>
      <c r="O375" s="43">
        <v>6.3760000000000003</v>
      </c>
      <c r="P375" s="44">
        <f t="shared" si="10"/>
        <v>1.5424153876044294E-2</v>
      </c>
      <c r="Q375" s="44">
        <f t="shared" si="11"/>
        <v>4.1055955896638817E-2</v>
      </c>
    </row>
    <row r="376" spans="1:17">
      <c r="A376" s="42">
        <v>7.625</v>
      </c>
      <c r="B376" s="43">
        <v>42.8</v>
      </c>
      <c r="C376" s="43" t="s">
        <v>52</v>
      </c>
      <c r="D376" s="43">
        <v>13920</v>
      </c>
      <c r="E376" s="43">
        <v>14190</v>
      </c>
      <c r="F376" s="43"/>
      <c r="G376" s="43">
        <v>14190</v>
      </c>
      <c r="H376" s="43">
        <v>13460</v>
      </c>
      <c r="I376" s="43"/>
      <c r="J376" s="43">
        <v>1210</v>
      </c>
      <c r="K376" s="43">
        <v>1402</v>
      </c>
      <c r="L376" s="43">
        <v>1372</v>
      </c>
      <c r="M376" s="43">
        <v>0.56200000000000006</v>
      </c>
      <c r="N376" s="43">
        <v>6.5010000000000003</v>
      </c>
      <c r="O376" s="43">
        <v>6.3760000000000003</v>
      </c>
      <c r="P376" s="44">
        <f t="shared" si="10"/>
        <v>1.5424153876044294E-2</v>
      </c>
      <c r="Q376" s="44">
        <f t="shared" si="11"/>
        <v>4.1055955896638817E-2</v>
      </c>
    </row>
    <row r="377" spans="1:17">
      <c r="A377" s="42">
        <v>7.625</v>
      </c>
      <c r="B377" s="43">
        <v>42.8</v>
      </c>
      <c r="C377" s="43" t="s">
        <v>53</v>
      </c>
      <c r="D377" s="43">
        <v>15350</v>
      </c>
      <c r="E377" s="43">
        <v>16120</v>
      </c>
      <c r="F377" s="43"/>
      <c r="G377" s="43">
        <v>16120</v>
      </c>
      <c r="H377" s="43">
        <v>15290</v>
      </c>
      <c r="I377" s="43"/>
      <c r="J377" s="43">
        <v>1355</v>
      </c>
      <c r="K377" s="43">
        <v>1536</v>
      </c>
      <c r="L377" s="43">
        <v>1559</v>
      </c>
      <c r="M377" s="43">
        <v>0.56200000000000006</v>
      </c>
      <c r="N377" s="43">
        <v>6.5010000000000003</v>
      </c>
      <c r="O377" s="43">
        <v>6.3760000000000003</v>
      </c>
      <c r="P377" s="44">
        <f t="shared" si="10"/>
        <v>1.5424153876044294E-2</v>
      </c>
      <c r="Q377" s="44">
        <f t="shared" si="11"/>
        <v>4.1055955896638817E-2</v>
      </c>
    </row>
    <row r="378" spans="1:17">
      <c r="A378" s="42">
        <v>7.625</v>
      </c>
      <c r="B378" s="43">
        <v>45.3</v>
      </c>
      <c r="C378" s="43" t="s">
        <v>43</v>
      </c>
      <c r="D378" s="43">
        <v>11510</v>
      </c>
      <c r="E378" s="43">
        <v>10920</v>
      </c>
      <c r="F378" s="43"/>
      <c r="G378" s="43">
        <v>10490</v>
      </c>
      <c r="H378" s="43">
        <v>9790</v>
      </c>
      <c r="I378" s="43"/>
      <c r="J378" s="43">
        <v>947</v>
      </c>
      <c r="K378" s="43">
        <v>1109</v>
      </c>
      <c r="L378" s="43">
        <v>1051</v>
      </c>
      <c r="M378" s="43">
        <v>0.59499999999999997</v>
      </c>
      <c r="N378" s="43">
        <v>6.4349999999999996</v>
      </c>
      <c r="O378" s="43">
        <v>6.31</v>
      </c>
      <c r="P378" s="44">
        <f t="shared" si="10"/>
        <v>1.6253545754808633E-2</v>
      </c>
      <c r="Q378" s="44">
        <f t="shared" si="11"/>
        <v>4.0226564017874479E-2</v>
      </c>
    </row>
    <row r="379" spans="1:17">
      <c r="A379" s="42">
        <v>7.625</v>
      </c>
      <c r="B379" s="43">
        <v>45.3</v>
      </c>
      <c r="C379" s="43" t="s">
        <v>44</v>
      </c>
      <c r="D379" s="43">
        <v>12900</v>
      </c>
      <c r="E379" s="43">
        <v>10920</v>
      </c>
      <c r="F379" s="43"/>
      <c r="G379" s="43">
        <v>10490</v>
      </c>
      <c r="H379" s="43">
        <v>9790</v>
      </c>
      <c r="I379" s="43"/>
      <c r="J379" s="43">
        <v>1086</v>
      </c>
      <c r="K379" s="43">
        <v>1177</v>
      </c>
      <c r="L379" s="43">
        <v>1051</v>
      </c>
      <c r="M379" s="43">
        <v>0.59499999999999997</v>
      </c>
      <c r="N379" s="43">
        <v>6.4349999999999996</v>
      </c>
      <c r="O379" s="43">
        <v>6.31</v>
      </c>
      <c r="P379" s="44">
        <f t="shared" si="10"/>
        <v>1.6253545754808633E-2</v>
      </c>
      <c r="Q379" s="44">
        <f t="shared" si="11"/>
        <v>4.0226564017874479E-2</v>
      </c>
    </row>
    <row r="380" spans="1:17">
      <c r="A380" s="42">
        <v>7.625</v>
      </c>
      <c r="B380" s="43">
        <v>45.3</v>
      </c>
      <c r="C380" s="43" t="s">
        <v>45</v>
      </c>
      <c r="D380" s="43">
        <v>11510</v>
      </c>
      <c r="E380" s="43">
        <v>10920</v>
      </c>
      <c r="F380" s="43"/>
      <c r="G380" s="43">
        <v>10490</v>
      </c>
      <c r="H380" s="43">
        <v>9790</v>
      </c>
      <c r="I380" s="43"/>
      <c r="J380" s="43">
        <v>962</v>
      </c>
      <c r="K380" s="43">
        <v>1152</v>
      </c>
      <c r="L380" s="43">
        <v>1051</v>
      </c>
      <c r="M380" s="43">
        <v>0.59499999999999997</v>
      </c>
      <c r="N380" s="43">
        <v>6.4349999999999996</v>
      </c>
      <c r="O380" s="43">
        <v>6.31</v>
      </c>
      <c r="P380" s="44">
        <f t="shared" si="10"/>
        <v>1.6253545754808633E-2</v>
      </c>
      <c r="Q380" s="44">
        <f t="shared" si="11"/>
        <v>4.0226564017874479E-2</v>
      </c>
    </row>
    <row r="381" spans="1:17">
      <c r="A381" s="42">
        <v>7.625</v>
      </c>
      <c r="B381" s="43">
        <v>45.3</v>
      </c>
      <c r="C381" s="43" t="s">
        <v>46</v>
      </c>
      <c r="D381" s="43">
        <v>12900</v>
      </c>
      <c r="E381" s="43">
        <v>10920</v>
      </c>
      <c r="F381" s="43"/>
      <c r="G381" s="43">
        <v>10490</v>
      </c>
      <c r="H381" s="43">
        <v>9790</v>
      </c>
      <c r="I381" s="43"/>
      <c r="J381" s="43">
        <v>1086</v>
      </c>
      <c r="K381" s="43">
        <v>1208</v>
      </c>
      <c r="L381" s="43">
        <v>1051</v>
      </c>
      <c r="M381" s="43">
        <v>0.59499999999999997</v>
      </c>
      <c r="N381" s="43">
        <v>6.4349999999999996</v>
      </c>
      <c r="O381" s="43">
        <v>6.31</v>
      </c>
      <c r="P381" s="44">
        <f t="shared" si="10"/>
        <v>1.6253545754808633E-2</v>
      </c>
      <c r="Q381" s="44">
        <f t="shared" si="11"/>
        <v>4.0226564017874479E-2</v>
      </c>
    </row>
    <row r="382" spans="1:17">
      <c r="A382" s="42">
        <v>7.625</v>
      </c>
      <c r="B382" s="43">
        <v>45.3</v>
      </c>
      <c r="C382" s="43" t="s">
        <v>47</v>
      </c>
      <c r="D382" s="43">
        <v>12950</v>
      </c>
      <c r="E382" s="43">
        <v>12290</v>
      </c>
      <c r="F382" s="43"/>
      <c r="G382" s="43">
        <v>11810</v>
      </c>
      <c r="H382" s="43">
        <v>11010</v>
      </c>
      <c r="I382" s="43"/>
      <c r="J382" s="43">
        <v>1045</v>
      </c>
      <c r="K382" s="43">
        <v>1189</v>
      </c>
      <c r="L382" s="43">
        <v>1183</v>
      </c>
      <c r="M382" s="43">
        <v>0.59499999999999997</v>
      </c>
      <c r="N382" s="43">
        <v>6.4349999999999996</v>
      </c>
      <c r="O382" s="43">
        <v>6.31</v>
      </c>
      <c r="P382" s="44">
        <f t="shared" si="10"/>
        <v>1.6253545754808633E-2</v>
      </c>
      <c r="Q382" s="44">
        <f t="shared" si="11"/>
        <v>4.0226564017874479E-2</v>
      </c>
    </row>
    <row r="383" spans="1:17">
      <c r="A383" s="42">
        <v>7.625</v>
      </c>
      <c r="B383" s="43">
        <v>45.3</v>
      </c>
      <c r="C383" s="43" t="s">
        <v>57</v>
      </c>
      <c r="D383" s="43">
        <v>12950</v>
      </c>
      <c r="E383" s="43">
        <v>12290</v>
      </c>
      <c r="F383" s="43"/>
      <c r="G383" s="43">
        <v>11810</v>
      </c>
      <c r="H383" s="43">
        <v>11010</v>
      </c>
      <c r="I383" s="43"/>
      <c r="J383" s="43">
        <v>1086</v>
      </c>
      <c r="K383" s="43">
        <v>1208</v>
      </c>
      <c r="L383" s="43">
        <v>1183</v>
      </c>
      <c r="M383" s="43">
        <v>0.59499999999999997</v>
      </c>
      <c r="N383" s="43">
        <v>6.4349999999999996</v>
      </c>
      <c r="O383" s="43">
        <v>6.31</v>
      </c>
      <c r="P383" s="44">
        <f t="shared" si="10"/>
        <v>1.6253545754808633E-2</v>
      </c>
      <c r="Q383" s="44">
        <f t="shared" si="11"/>
        <v>4.0226564017874479E-2</v>
      </c>
    </row>
    <row r="384" spans="1:17">
      <c r="A384" s="42">
        <v>7.625</v>
      </c>
      <c r="B384" s="43">
        <v>45.3</v>
      </c>
      <c r="C384" s="43" t="s">
        <v>48</v>
      </c>
      <c r="D384" s="43">
        <v>13660</v>
      </c>
      <c r="E384" s="43">
        <v>12970</v>
      </c>
      <c r="F384" s="43"/>
      <c r="G384" s="43">
        <v>12460</v>
      </c>
      <c r="H384" s="43">
        <v>11620</v>
      </c>
      <c r="I384" s="43"/>
      <c r="J384" s="43">
        <v>1116</v>
      </c>
      <c r="K384" s="43">
        <v>1293</v>
      </c>
      <c r="L384" s="43">
        <v>1248</v>
      </c>
      <c r="M384" s="43">
        <v>0.59499999999999997</v>
      </c>
      <c r="N384" s="43">
        <v>6.4349999999999996</v>
      </c>
      <c r="O384" s="43">
        <v>6.31</v>
      </c>
      <c r="P384" s="44">
        <f t="shared" si="10"/>
        <v>1.6253545754808633E-2</v>
      </c>
      <c r="Q384" s="44">
        <f t="shared" si="11"/>
        <v>4.0226564017874479E-2</v>
      </c>
    </row>
    <row r="385" spans="1:17">
      <c r="A385" s="42">
        <v>7.625</v>
      </c>
      <c r="B385" s="43">
        <v>45.3</v>
      </c>
      <c r="C385" s="43" t="s">
        <v>59</v>
      </c>
      <c r="D385" s="43">
        <v>13660</v>
      </c>
      <c r="E385" s="43">
        <v>12970</v>
      </c>
      <c r="F385" s="43"/>
      <c r="G385" s="43">
        <v>12460</v>
      </c>
      <c r="H385" s="43">
        <v>11620</v>
      </c>
      <c r="I385" s="43"/>
      <c r="J385" s="43">
        <v>1101</v>
      </c>
      <c r="K385" s="43">
        <v>1251</v>
      </c>
      <c r="L385" s="43">
        <v>1248</v>
      </c>
      <c r="M385" s="43">
        <v>0.59499999999999997</v>
      </c>
      <c r="N385" s="43">
        <v>6.4349999999999996</v>
      </c>
      <c r="O385" s="43">
        <v>6.31</v>
      </c>
      <c r="P385" s="44">
        <f t="shared" si="10"/>
        <v>1.6253545754808633E-2</v>
      </c>
      <c r="Q385" s="44">
        <f t="shared" si="11"/>
        <v>4.0226564017874479E-2</v>
      </c>
    </row>
    <row r="386" spans="1:17">
      <c r="A386" s="42">
        <v>7.625</v>
      </c>
      <c r="B386" s="43">
        <v>45.3</v>
      </c>
      <c r="C386" s="43" t="s">
        <v>50</v>
      </c>
      <c r="D386" s="43">
        <v>13660</v>
      </c>
      <c r="E386" s="43">
        <v>12970</v>
      </c>
      <c r="F386" s="43"/>
      <c r="G386" s="43">
        <v>12460</v>
      </c>
      <c r="H386" s="43">
        <v>11620</v>
      </c>
      <c r="I386" s="43"/>
      <c r="J386" s="43">
        <v>1101</v>
      </c>
      <c r="K386" s="43">
        <v>1251</v>
      </c>
      <c r="L386" s="43">
        <v>1248</v>
      </c>
      <c r="M386" s="43">
        <v>0.59499999999999997</v>
      </c>
      <c r="N386" s="43">
        <v>6.4349999999999996</v>
      </c>
      <c r="O386" s="43">
        <v>6.31</v>
      </c>
      <c r="P386" s="44">
        <f t="shared" si="10"/>
        <v>1.6253545754808633E-2</v>
      </c>
      <c r="Q386" s="44">
        <f t="shared" si="11"/>
        <v>4.0226564017874479E-2</v>
      </c>
    </row>
    <row r="387" spans="1:17">
      <c r="A387" s="42">
        <v>7.625</v>
      </c>
      <c r="B387" s="43">
        <v>45.3</v>
      </c>
      <c r="C387" s="43" t="s">
        <v>52</v>
      </c>
      <c r="D387" s="43">
        <v>15430</v>
      </c>
      <c r="E387" s="43">
        <v>15020</v>
      </c>
      <c r="F387" s="43"/>
      <c r="G387" s="43">
        <v>14430</v>
      </c>
      <c r="H387" s="43">
        <v>13460</v>
      </c>
      <c r="I387" s="43"/>
      <c r="J387" s="43">
        <v>1285</v>
      </c>
      <c r="K387" s="43">
        <v>1477</v>
      </c>
      <c r="L387" s="43">
        <v>1446</v>
      </c>
      <c r="M387" s="43">
        <v>0.59499999999999997</v>
      </c>
      <c r="N387" s="43">
        <v>6.4349999999999996</v>
      </c>
      <c r="O387" s="43">
        <v>6.31</v>
      </c>
      <c r="P387" s="44">
        <f t="shared" si="10"/>
        <v>1.6253545754808633E-2</v>
      </c>
      <c r="Q387" s="44">
        <f t="shared" si="11"/>
        <v>4.0226564017874479E-2</v>
      </c>
    </row>
    <row r="388" spans="1:17">
      <c r="A388" s="42">
        <v>7.625</v>
      </c>
      <c r="B388" s="43">
        <v>45.3</v>
      </c>
      <c r="C388" s="43" t="s">
        <v>53</v>
      </c>
      <c r="D388" s="43">
        <v>17090</v>
      </c>
      <c r="E388" s="43">
        <v>17070</v>
      </c>
      <c r="F388" s="43"/>
      <c r="G388" s="43">
        <v>16400</v>
      </c>
      <c r="H388" s="43">
        <v>15290</v>
      </c>
      <c r="I388" s="43"/>
      <c r="J388" s="43">
        <v>1439</v>
      </c>
      <c r="K388" s="43">
        <v>1619</v>
      </c>
      <c r="L388" s="43">
        <v>1643</v>
      </c>
      <c r="M388" s="43">
        <v>0.59499999999999997</v>
      </c>
      <c r="N388" s="43">
        <v>6.4349999999999996</v>
      </c>
      <c r="O388" s="43">
        <v>6.31</v>
      </c>
      <c r="P388" s="44">
        <f t="shared" si="10"/>
        <v>1.6253545754808633E-2</v>
      </c>
      <c r="Q388" s="44">
        <f t="shared" si="11"/>
        <v>4.0226564017874479E-2</v>
      </c>
    </row>
    <row r="389" spans="1:17">
      <c r="A389" s="42">
        <v>7.625</v>
      </c>
      <c r="B389" s="43">
        <v>45.3</v>
      </c>
      <c r="C389" s="43" t="s">
        <v>55</v>
      </c>
      <c r="D389" s="43">
        <v>19660</v>
      </c>
      <c r="E389" s="43">
        <v>20480</v>
      </c>
      <c r="F389" s="43"/>
      <c r="G389" s="43">
        <v>19680</v>
      </c>
      <c r="H389" s="43">
        <v>18350</v>
      </c>
      <c r="I389" s="43"/>
      <c r="J389" s="43">
        <v>1721</v>
      </c>
      <c r="K389" s="43">
        <v>1926</v>
      </c>
      <c r="L389" s="43">
        <v>1971</v>
      </c>
      <c r="M389" s="43">
        <v>0.59499999999999997</v>
      </c>
      <c r="N389" s="43">
        <v>6.4349999999999996</v>
      </c>
      <c r="O389" s="43">
        <v>6.31</v>
      </c>
      <c r="P389" s="44">
        <f t="shared" ref="P389:P452" si="12">(A389^2-N389^2)/1029.4</f>
        <v>1.6253545754808633E-2</v>
      </c>
      <c r="Q389" s="44">
        <f t="shared" ref="Q389:Q452" si="13">N389^2/1029.4</f>
        <v>4.0226564017874479E-2</v>
      </c>
    </row>
    <row r="390" spans="1:17">
      <c r="A390" s="42">
        <v>7.625</v>
      </c>
      <c r="B390" s="43">
        <v>47.1</v>
      </c>
      <c r="C390" s="43" t="s">
        <v>43</v>
      </c>
      <c r="D390" s="43">
        <v>12040</v>
      </c>
      <c r="E390" s="43">
        <v>11480</v>
      </c>
      <c r="F390" s="43"/>
      <c r="G390" s="43">
        <v>10490</v>
      </c>
      <c r="H390" s="43">
        <v>9790</v>
      </c>
      <c r="I390" s="43"/>
      <c r="J390" s="43">
        <v>997</v>
      </c>
      <c r="K390" s="43">
        <v>1160</v>
      </c>
      <c r="L390" s="43">
        <v>1100</v>
      </c>
      <c r="M390" s="43">
        <v>0.625</v>
      </c>
      <c r="N390" s="43">
        <v>6.375</v>
      </c>
      <c r="O390" s="43">
        <v>6.25</v>
      </c>
      <c r="P390" s="44">
        <f t="shared" si="12"/>
        <v>1.7000194287934717E-2</v>
      </c>
      <c r="Q390" s="44">
        <f t="shared" si="13"/>
        <v>3.9479915484748392E-2</v>
      </c>
    </row>
    <row r="391" spans="1:17">
      <c r="A391" s="42">
        <v>7.625</v>
      </c>
      <c r="B391" s="43">
        <v>47.1</v>
      </c>
      <c r="C391" s="43" t="s">
        <v>45</v>
      </c>
      <c r="D391" s="43">
        <v>12040</v>
      </c>
      <c r="E391" s="43">
        <v>11480</v>
      </c>
      <c r="F391" s="43"/>
      <c r="G391" s="43">
        <v>10490</v>
      </c>
      <c r="H391" s="43">
        <v>9790</v>
      </c>
      <c r="I391" s="43"/>
      <c r="J391" s="43">
        <v>1013</v>
      </c>
      <c r="K391" s="43">
        <v>1205</v>
      </c>
      <c r="L391" s="43">
        <v>1100</v>
      </c>
      <c r="M391" s="43">
        <v>0.625</v>
      </c>
      <c r="N391" s="43">
        <v>6.375</v>
      </c>
      <c r="O391" s="43">
        <v>6.25</v>
      </c>
      <c r="P391" s="44">
        <f t="shared" si="12"/>
        <v>1.7000194287934717E-2</v>
      </c>
      <c r="Q391" s="44">
        <f t="shared" si="13"/>
        <v>3.9479915484748392E-2</v>
      </c>
    </row>
    <row r="392" spans="1:17">
      <c r="A392" s="42">
        <v>7.625</v>
      </c>
      <c r="B392" s="43">
        <v>47.1</v>
      </c>
      <c r="C392" s="43" t="s">
        <v>47</v>
      </c>
      <c r="D392" s="43">
        <v>13540</v>
      </c>
      <c r="E392" s="43">
        <v>12910</v>
      </c>
      <c r="F392" s="43"/>
      <c r="G392" s="43">
        <v>11810</v>
      </c>
      <c r="H392" s="43">
        <v>11010</v>
      </c>
      <c r="I392" s="43"/>
      <c r="J392" s="43">
        <v>1100</v>
      </c>
      <c r="K392" s="43">
        <v>1238</v>
      </c>
      <c r="L392" s="43">
        <v>1237</v>
      </c>
      <c r="M392" s="43">
        <v>0.625</v>
      </c>
      <c r="N392" s="43">
        <v>6.375</v>
      </c>
      <c r="O392" s="43">
        <v>6.25</v>
      </c>
      <c r="P392" s="44">
        <f t="shared" si="12"/>
        <v>1.7000194287934717E-2</v>
      </c>
      <c r="Q392" s="44">
        <f t="shared" si="13"/>
        <v>3.9479915484748392E-2</v>
      </c>
    </row>
    <row r="393" spans="1:17">
      <c r="A393" s="42">
        <v>7.625</v>
      </c>
      <c r="B393" s="43">
        <v>47.1</v>
      </c>
      <c r="C393" s="43" t="s">
        <v>49</v>
      </c>
      <c r="D393" s="43">
        <v>14300</v>
      </c>
      <c r="E393" s="43">
        <v>13630</v>
      </c>
      <c r="F393" s="43"/>
      <c r="G393" s="43">
        <v>12460</v>
      </c>
      <c r="H393" s="43">
        <v>11620</v>
      </c>
      <c r="I393" s="43"/>
      <c r="J393" s="43">
        <v>1159</v>
      </c>
      <c r="K393" s="43">
        <v>1300</v>
      </c>
      <c r="L393" s="43">
        <v>1306</v>
      </c>
      <c r="M393" s="43">
        <v>0.625</v>
      </c>
      <c r="N393" s="43">
        <v>6.375</v>
      </c>
      <c r="O393" s="43">
        <v>6.25</v>
      </c>
      <c r="P393" s="44">
        <f t="shared" si="12"/>
        <v>1.7000194287934717E-2</v>
      </c>
      <c r="Q393" s="44">
        <f t="shared" si="13"/>
        <v>3.9479915484748392E-2</v>
      </c>
    </row>
    <row r="394" spans="1:17">
      <c r="A394" s="42">
        <v>7.625</v>
      </c>
      <c r="B394" s="43">
        <v>47.1</v>
      </c>
      <c r="C394" s="43" t="s">
        <v>50</v>
      </c>
      <c r="D394" s="43">
        <v>14300</v>
      </c>
      <c r="E394" s="43">
        <v>13630</v>
      </c>
      <c r="F394" s="43"/>
      <c r="G394" s="43">
        <v>12460</v>
      </c>
      <c r="H394" s="43">
        <v>11620</v>
      </c>
      <c r="I394" s="43"/>
      <c r="J394" s="43">
        <v>1159</v>
      </c>
      <c r="K394" s="43">
        <v>1300</v>
      </c>
      <c r="L394" s="43">
        <v>1306</v>
      </c>
      <c r="M394" s="43">
        <v>0.625</v>
      </c>
      <c r="N394" s="43">
        <v>6.375</v>
      </c>
      <c r="O394" s="43">
        <v>6.25</v>
      </c>
      <c r="P394" s="44">
        <f t="shared" si="12"/>
        <v>1.7000194287934717E-2</v>
      </c>
      <c r="Q394" s="44">
        <f t="shared" si="13"/>
        <v>3.9479915484748392E-2</v>
      </c>
    </row>
    <row r="395" spans="1:17">
      <c r="A395" s="42">
        <v>7.625</v>
      </c>
      <c r="B395" s="43">
        <v>47.1</v>
      </c>
      <c r="C395" s="43" t="s">
        <v>52</v>
      </c>
      <c r="D395" s="43">
        <v>16550</v>
      </c>
      <c r="E395" s="43">
        <v>15780</v>
      </c>
      <c r="F395" s="43"/>
      <c r="G395" s="43">
        <v>14430</v>
      </c>
      <c r="H395" s="43">
        <v>13460</v>
      </c>
      <c r="I395" s="43"/>
      <c r="J395" s="43">
        <v>1353</v>
      </c>
      <c r="K395" s="43">
        <v>1545</v>
      </c>
      <c r="L395" s="43">
        <v>1512</v>
      </c>
      <c r="M395" s="43">
        <v>0.625</v>
      </c>
      <c r="N395" s="43">
        <v>6.375</v>
      </c>
      <c r="O395" s="43">
        <v>6.25</v>
      </c>
      <c r="P395" s="44">
        <f t="shared" si="12"/>
        <v>1.7000194287934717E-2</v>
      </c>
      <c r="Q395" s="44">
        <f t="shared" si="13"/>
        <v>3.9479915484748392E-2</v>
      </c>
    </row>
    <row r="396" spans="1:17">
      <c r="A396" s="42">
        <v>7.625</v>
      </c>
      <c r="B396" s="43">
        <v>47.1</v>
      </c>
      <c r="C396" s="43" t="s">
        <v>53</v>
      </c>
      <c r="D396" s="43">
        <v>18700</v>
      </c>
      <c r="E396" s="43">
        <v>17930</v>
      </c>
      <c r="F396" s="43"/>
      <c r="G396" s="43">
        <v>16400</v>
      </c>
      <c r="H396" s="43">
        <v>15290</v>
      </c>
      <c r="I396" s="43"/>
      <c r="J396" s="43">
        <v>1515</v>
      </c>
      <c r="K396" s="43">
        <v>1672</v>
      </c>
      <c r="L396" s="43">
        <v>1718</v>
      </c>
      <c r="M396" s="43">
        <v>0.625</v>
      </c>
      <c r="N396" s="43">
        <v>6.375</v>
      </c>
      <c r="O396" s="43">
        <v>6.25</v>
      </c>
      <c r="P396" s="44">
        <f t="shared" si="12"/>
        <v>1.7000194287934717E-2</v>
      </c>
      <c r="Q396" s="44">
        <f t="shared" si="13"/>
        <v>3.9479915484748392E-2</v>
      </c>
    </row>
    <row r="397" spans="1:17">
      <c r="A397" s="42">
        <v>7.625</v>
      </c>
      <c r="B397" s="43">
        <v>51.2</v>
      </c>
      <c r="C397" s="43" t="s">
        <v>47</v>
      </c>
      <c r="D397" s="43">
        <v>14760</v>
      </c>
      <c r="E397" s="43">
        <v>14190</v>
      </c>
      <c r="F397" s="43"/>
      <c r="G397" s="43"/>
      <c r="H397" s="43"/>
      <c r="I397" s="43"/>
      <c r="J397" s="43"/>
      <c r="K397" s="43"/>
      <c r="L397" s="43">
        <v>1348</v>
      </c>
      <c r="M397" s="43">
        <v>0.68700000000000006</v>
      </c>
      <c r="N397" s="43">
        <v>6.2510000000000003</v>
      </c>
      <c r="O397" s="43">
        <v>6.1260000000000003</v>
      </c>
      <c r="P397" s="44">
        <f t="shared" si="12"/>
        <v>1.8521103555469196E-2</v>
      </c>
      <c r="Q397" s="44">
        <f t="shared" si="13"/>
        <v>3.7959006217213917E-2</v>
      </c>
    </row>
    <row r="398" spans="1:17">
      <c r="A398" s="42">
        <v>7.625</v>
      </c>
      <c r="B398" s="43">
        <v>51.2</v>
      </c>
      <c r="C398" s="43" t="s">
        <v>49</v>
      </c>
      <c r="D398" s="43">
        <v>15580</v>
      </c>
      <c r="E398" s="43">
        <v>14980</v>
      </c>
      <c r="F398" s="43"/>
      <c r="G398" s="43"/>
      <c r="H398" s="43"/>
      <c r="I398" s="43"/>
      <c r="J398" s="43"/>
      <c r="K398" s="43"/>
      <c r="L398" s="43">
        <v>1423</v>
      </c>
      <c r="M398" s="43">
        <v>0.68700000000000006</v>
      </c>
      <c r="N398" s="43">
        <v>6.2510000000000003</v>
      </c>
      <c r="O398" s="43">
        <v>6.1260000000000003</v>
      </c>
      <c r="P398" s="44">
        <f t="shared" si="12"/>
        <v>1.8521103555469196E-2</v>
      </c>
      <c r="Q398" s="44">
        <f t="shared" si="13"/>
        <v>3.7959006217213917E-2</v>
      </c>
    </row>
    <row r="399" spans="1:17">
      <c r="A399" s="42">
        <v>7.625</v>
      </c>
      <c r="B399" s="43">
        <v>55.3</v>
      </c>
      <c r="C399" s="43" t="s">
        <v>47</v>
      </c>
      <c r="D399" s="43">
        <v>15960</v>
      </c>
      <c r="E399" s="43">
        <v>15490</v>
      </c>
      <c r="F399" s="43"/>
      <c r="G399" s="43"/>
      <c r="H399" s="43"/>
      <c r="I399" s="43"/>
      <c r="J399" s="43"/>
      <c r="K399" s="43"/>
      <c r="L399" s="43">
        <v>1458</v>
      </c>
      <c r="M399" s="43">
        <v>0.75</v>
      </c>
      <c r="N399" s="43">
        <v>6.125</v>
      </c>
      <c r="O399" s="43">
        <v>6</v>
      </c>
      <c r="P399" s="44">
        <f t="shared" si="12"/>
        <v>2.0035943267923059E-2</v>
      </c>
      <c r="Q399" s="44">
        <f t="shared" si="13"/>
        <v>3.6444166504760053E-2</v>
      </c>
    </row>
    <row r="400" spans="1:17">
      <c r="A400" s="42">
        <v>7.625</v>
      </c>
      <c r="B400" s="43">
        <v>55.3</v>
      </c>
      <c r="C400" s="43" t="s">
        <v>49</v>
      </c>
      <c r="D400" s="43">
        <v>16850</v>
      </c>
      <c r="E400" s="43">
        <v>16350</v>
      </c>
      <c r="F400" s="43"/>
      <c r="G400" s="43"/>
      <c r="H400" s="43"/>
      <c r="I400" s="43"/>
      <c r="J400" s="43"/>
      <c r="K400" s="43"/>
      <c r="L400" s="43">
        <v>1539</v>
      </c>
      <c r="M400" s="43">
        <v>0.75</v>
      </c>
      <c r="N400" s="43">
        <v>6.125</v>
      </c>
      <c r="O400" s="43">
        <v>6</v>
      </c>
      <c r="P400" s="44">
        <f t="shared" si="12"/>
        <v>2.0035943267923059E-2</v>
      </c>
      <c r="Q400" s="44">
        <f t="shared" si="13"/>
        <v>3.6444166504760053E-2</v>
      </c>
    </row>
    <row r="401" spans="1:17">
      <c r="A401" s="45">
        <v>7.75</v>
      </c>
      <c r="B401" s="46">
        <v>46.1</v>
      </c>
      <c r="C401" s="46" t="s">
        <v>43</v>
      </c>
      <c r="D401" s="46">
        <v>11340</v>
      </c>
      <c r="E401" s="46">
        <v>10750</v>
      </c>
      <c r="F401" s="46"/>
      <c r="G401" s="46">
        <v>10490</v>
      </c>
      <c r="H401" s="46">
        <v>9790</v>
      </c>
      <c r="I401" s="46"/>
      <c r="J401" s="46">
        <v>841</v>
      </c>
      <c r="K401" s="46">
        <v>1001</v>
      </c>
      <c r="L401" s="46">
        <v>1070</v>
      </c>
      <c r="M401" s="46">
        <v>0.59499999999999997</v>
      </c>
      <c r="N401" s="46">
        <v>6.56</v>
      </c>
      <c r="O401" s="46">
        <v>6.4349999999999996</v>
      </c>
      <c r="P401" s="47">
        <f t="shared" si="12"/>
        <v>1.6542549057703523E-2</v>
      </c>
      <c r="Q401" s="47">
        <f t="shared" si="13"/>
        <v>4.1804546337672423E-2</v>
      </c>
    </row>
    <row r="402" spans="1:17">
      <c r="A402" s="45">
        <v>7.75</v>
      </c>
      <c r="B402" s="46">
        <v>46.1</v>
      </c>
      <c r="C402" s="46" t="s">
        <v>44</v>
      </c>
      <c r="D402" s="46">
        <v>13320</v>
      </c>
      <c r="E402" s="46">
        <v>10750</v>
      </c>
      <c r="F402" s="46"/>
      <c r="G402" s="46">
        <v>10490</v>
      </c>
      <c r="H402" s="46">
        <v>9790</v>
      </c>
      <c r="I402" s="46"/>
      <c r="J402" s="46">
        <v>965</v>
      </c>
      <c r="K402" s="46">
        <v>1091</v>
      </c>
      <c r="L402" s="46">
        <v>1070</v>
      </c>
      <c r="M402" s="46">
        <v>0.59499999999999997</v>
      </c>
      <c r="N402" s="46">
        <v>6.56</v>
      </c>
      <c r="O402" s="46">
        <v>6.4349999999999996</v>
      </c>
      <c r="P402" s="47">
        <f t="shared" si="12"/>
        <v>1.6542549057703523E-2</v>
      </c>
      <c r="Q402" s="47">
        <f t="shared" si="13"/>
        <v>4.1804546337672423E-2</v>
      </c>
    </row>
    <row r="403" spans="1:17">
      <c r="A403" s="45">
        <v>7.75</v>
      </c>
      <c r="B403" s="46">
        <v>46.1</v>
      </c>
      <c r="C403" s="46" t="s">
        <v>47</v>
      </c>
      <c r="D403" s="46">
        <v>12740</v>
      </c>
      <c r="E403" s="46">
        <v>12090</v>
      </c>
      <c r="F403" s="46"/>
      <c r="G403" s="46">
        <v>11810</v>
      </c>
      <c r="H403" s="46">
        <v>11010</v>
      </c>
      <c r="I403" s="46"/>
      <c r="J403" s="46">
        <v>928</v>
      </c>
      <c r="K403" s="46">
        <v>1074</v>
      </c>
      <c r="L403" s="46">
        <v>1204</v>
      </c>
      <c r="M403" s="46">
        <v>0.59499999999999997</v>
      </c>
      <c r="N403" s="46">
        <v>6.56</v>
      </c>
      <c r="O403" s="46">
        <v>6.4349999999999996</v>
      </c>
      <c r="P403" s="47">
        <f t="shared" si="12"/>
        <v>1.6542549057703523E-2</v>
      </c>
      <c r="Q403" s="47">
        <f t="shared" si="13"/>
        <v>4.1804546337672423E-2</v>
      </c>
    </row>
    <row r="404" spans="1:17">
      <c r="A404" s="45">
        <v>7.75</v>
      </c>
      <c r="B404" s="46">
        <v>46.1</v>
      </c>
      <c r="C404" s="46" t="s">
        <v>57</v>
      </c>
      <c r="D404" s="46">
        <v>12740</v>
      </c>
      <c r="E404" s="46">
        <v>12090</v>
      </c>
      <c r="F404" s="46"/>
      <c r="G404" s="46">
        <v>11810</v>
      </c>
      <c r="H404" s="46">
        <v>11010</v>
      </c>
      <c r="I404" s="46"/>
      <c r="J404" s="46">
        <v>965</v>
      </c>
      <c r="K404" s="46">
        <v>1091</v>
      </c>
      <c r="L404" s="46">
        <v>1204</v>
      </c>
      <c r="M404" s="46">
        <v>0.59499999999999997</v>
      </c>
      <c r="N404" s="46">
        <v>6.56</v>
      </c>
      <c r="O404" s="46">
        <v>6.4349999999999996</v>
      </c>
      <c r="P404" s="47">
        <f t="shared" si="12"/>
        <v>1.6542549057703523E-2</v>
      </c>
      <c r="Q404" s="47">
        <f t="shared" si="13"/>
        <v>4.1804546337672423E-2</v>
      </c>
    </row>
    <row r="405" spans="1:17">
      <c r="A405" s="45">
        <v>7.75</v>
      </c>
      <c r="B405" s="46">
        <v>46.1</v>
      </c>
      <c r="C405" s="46" t="s">
        <v>48</v>
      </c>
      <c r="D405" s="46">
        <v>13320</v>
      </c>
      <c r="E405" s="46">
        <v>12760</v>
      </c>
      <c r="F405" s="46"/>
      <c r="G405" s="46">
        <v>12460</v>
      </c>
      <c r="H405" s="46">
        <v>11620</v>
      </c>
      <c r="I405" s="46"/>
      <c r="J405" s="46">
        <v>992</v>
      </c>
      <c r="K405" s="46">
        <v>1168</v>
      </c>
      <c r="L405" s="46">
        <v>1271</v>
      </c>
      <c r="M405" s="46">
        <v>0.59499999999999997</v>
      </c>
      <c r="N405" s="46">
        <v>6.56</v>
      </c>
      <c r="O405" s="46">
        <v>6.4349999999999996</v>
      </c>
      <c r="P405" s="47">
        <f t="shared" si="12"/>
        <v>1.6542549057703523E-2</v>
      </c>
      <c r="Q405" s="47">
        <f t="shared" si="13"/>
        <v>4.1804546337672423E-2</v>
      </c>
    </row>
    <row r="406" spans="1:17">
      <c r="A406" s="45">
        <v>7.75</v>
      </c>
      <c r="B406" s="46">
        <v>46.1</v>
      </c>
      <c r="C406" s="46" t="s">
        <v>49</v>
      </c>
      <c r="D406" s="46">
        <v>13320</v>
      </c>
      <c r="E406" s="46">
        <v>12760</v>
      </c>
      <c r="F406" s="46"/>
      <c r="G406" s="46">
        <v>12460</v>
      </c>
      <c r="H406" s="46">
        <v>11620</v>
      </c>
      <c r="I406" s="46"/>
      <c r="J406" s="46">
        <v>978</v>
      </c>
      <c r="K406" s="46">
        <v>1129</v>
      </c>
      <c r="L406" s="46">
        <v>1271</v>
      </c>
      <c r="M406" s="46">
        <v>0.59499999999999997</v>
      </c>
      <c r="N406" s="46">
        <v>6.56</v>
      </c>
      <c r="O406" s="46">
        <v>6.4349999999999996</v>
      </c>
      <c r="P406" s="47">
        <f t="shared" si="12"/>
        <v>1.6542549057703523E-2</v>
      </c>
      <c r="Q406" s="47">
        <f t="shared" si="13"/>
        <v>4.1804546337672423E-2</v>
      </c>
    </row>
    <row r="407" spans="1:17">
      <c r="A407" s="45">
        <v>7.75</v>
      </c>
      <c r="B407" s="46">
        <v>46.1</v>
      </c>
      <c r="C407" s="46" t="s">
        <v>59</v>
      </c>
      <c r="D407" s="46">
        <v>13320</v>
      </c>
      <c r="E407" s="46">
        <v>12760</v>
      </c>
      <c r="F407" s="46"/>
      <c r="G407" s="46">
        <v>12460</v>
      </c>
      <c r="H407" s="46">
        <v>11620</v>
      </c>
      <c r="I407" s="46"/>
      <c r="J407" s="46">
        <v>978</v>
      </c>
      <c r="K407" s="46">
        <v>1129</v>
      </c>
      <c r="L407" s="46">
        <v>1271</v>
      </c>
      <c r="M407" s="46">
        <v>0.59499999999999997</v>
      </c>
      <c r="N407" s="46">
        <v>6.56</v>
      </c>
      <c r="O407" s="46">
        <v>6.4349999999999996</v>
      </c>
      <c r="P407" s="47">
        <f t="shared" si="12"/>
        <v>1.6542549057703523E-2</v>
      </c>
      <c r="Q407" s="47">
        <f t="shared" si="13"/>
        <v>4.1804546337672423E-2</v>
      </c>
    </row>
    <row r="408" spans="1:17">
      <c r="A408" s="45">
        <v>7.75</v>
      </c>
      <c r="B408" s="46">
        <v>46.1</v>
      </c>
      <c r="C408" s="46" t="s">
        <v>50</v>
      </c>
      <c r="D408" s="46">
        <v>13320</v>
      </c>
      <c r="E408" s="46">
        <v>12760</v>
      </c>
      <c r="F408" s="46"/>
      <c r="G408" s="46">
        <v>12460</v>
      </c>
      <c r="H408" s="46">
        <v>11620</v>
      </c>
      <c r="I408" s="46"/>
      <c r="J408" s="46">
        <v>978</v>
      </c>
      <c r="K408" s="46">
        <v>1129</v>
      </c>
      <c r="L408" s="46">
        <v>1271</v>
      </c>
      <c r="M408" s="46">
        <v>0.59499999999999997</v>
      </c>
      <c r="N408" s="46">
        <v>6.56</v>
      </c>
      <c r="O408" s="46">
        <v>6.4349999999999996</v>
      </c>
      <c r="P408" s="47">
        <f t="shared" si="12"/>
        <v>1.6542549057703523E-2</v>
      </c>
      <c r="Q408" s="47">
        <f t="shared" si="13"/>
        <v>4.1804546337672423E-2</v>
      </c>
    </row>
    <row r="409" spans="1:17">
      <c r="A409" s="45">
        <v>7.75</v>
      </c>
      <c r="B409" s="46">
        <v>46.1</v>
      </c>
      <c r="C409" s="46" t="s">
        <v>52</v>
      </c>
      <c r="D409" s="46">
        <v>14990</v>
      </c>
      <c r="E409" s="46">
        <v>14780</v>
      </c>
      <c r="F409" s="46"/>
      <c r="G409" s="46">
        <v>14430</v>
      </c>
      <c r="H409" s="46">
        <v>13460</v>
      </c>
      <c r="I409" s="46"/>
      <c r="J409" s="46">
        <v>1142</v>
      </c>
      <c r="K409" s="46">
        <v>1334</v>
      </c>
      <c r="L409" s="46">
        <v>1471</v>
      </c>
      <c r="M409" s="46">
        <v>0.59499999999999997</v>
      </c>
      <c r="N409" s="46">
        <v>6.56</v>
      </c>
      <c r="O409" s="46">
        <v>6.4349999999999996</v>
      </c>
      <c r="P409" s="47">
        <f t="shared" si="12"/>
        <v>1.6542549057703523E-2</v>
      </c>
      <c r="Q409" s="47">
        <f t="shared" si="13"/>
        <v>4.1804546337672423E-2</v>
      </c>
    </row>
    <row r="410" spans="1:17">
      <c r="A410" s="45">
        <v>7.75</v>
      </c>
      <c r="B410" s="46">
        <v>46.1</v>
      </c>
      <c r="C410" s="46" t="s">
        <v>53</v>
      </c>
      <c r="D410" s="46">
        <v>16580</v>
      </c>
      <c r="E410" s="46">
        <v>16790</v>
      </c>
      <c r="F410" s="46"/>
      <c r="G410" s="46">
        <v>16400</v>
      </c>
      <c r="H410" s="46">
        <v>15290</v>
      </c>
      <c r="I410" s="46"/>
      <c r="J410" s="46">
        <v>1279</v>
      </c>
      <c r="K410" s="46">
        <v>1462</v>
      </c>
      <c r="L410" s="46">
        <v>1672</v>
      </c>
      <c r="M410" s="46">
        <v>0.59499999999999997</v>
      </c>
      <c r="N410" s="46">
        <v>6.56</v>
      </c>
      <c r="O410" s="46">
        <v>6.4349999999999996</v>
      </c>
      <c r="P410" s="47">
        <f t="shared" si="12"/>
        <v>1.6542549057703523E-2</v>
      </c>
      <c r="Q410" s="47">
        <f t="shared" si="13"/>
        <v>4.1804546337672423E-2</v>
      </c>
    </row>
    <row r="411" spans="1:17">
      <c r="A411" s="45">
        <v>7.75</v>
      </c>
      <c r="B411" s="46">
        <v>46.1</v>
      </c>
      <c r="C411" s="46" t="s">
        <v>54</v>
      </c>
      <c r="D411" s="46">
        <v>18090</v>
      </c>
      <c r="E411" s="46">
        <v>18810</v>
      </c>
      <c r="F411" s="46"/>
      <c r="G411" s="46">
        <v>18360</v>
      </c>
      <c r="H411" s="46">
        <v>17130</v>
      </c>
      <c r="I411" s="46"/>
      <c r="J411" s="46">
        <v>1429</v>
      </c>
      <c r="K411" s="46">
        <v>1628</v>
      </c>
      <c r="L411" s="46">
        <v>1872</v>
      </c>
      <c r="M411" s="46">
        <v>0.59499999999999997</v>
      </c>
      <c r="N411" s="46">
        <v>6.56</v>
      </c>
      <c r="O411" s="46">
        <v>6.4349999999999996</v>
      </c>
      <c r="P411" s="47">
        <f t="shared" si="12"/>
        <v>1.6542549057703523E-2</v>
      </c>
      <c r="Q411" s="47">
        <f t="shared" si="13"/>
        <v>4.1804546337672423E-2</v>
      </c>
    </row>
    <row r="412" spans="1:17">
      <c r="A412" s="48">
        <v>8.625</v>
      </c>
      <c r="B412" s="49">
        <v>24</v>
      </c>
      <c r="C412" s="49" t="s">
        <v>40</v>
      </c>
      <c r="D412" s="49">
        <v>1370</v>
      </c>
      <c r="E412" s="49">
        <v>2950</v>
      </c>
      <c r="F412" s="49">
        <v>2950</v>
      </c>
      <c r="G412" s="49"/>
      <c r="H412" s="49"/>
      <c r="I412" s="49">
        <v>244</v>
      </c>
      <c r="J412" s="49"/>
      <c r="K412" s="49"/>
      <c r="L412" s="49">
        <v>381</v>
      </c>
      <c r="M412" s="49">
        <v>0.26400000000000001</v>
      </c>
      <c r="N412" s="49">
        <v>8.0969999999999995</v>
      </c>
      <c r="O412" s="49">
        <v>7.9720000000000004</v>
      </c>
      <c r="P412" s="50">
        <f t="shared" si="12"/>
        <v>8.5770507091509629E-3</v>
      </c>
      <c r="Q412" s="50">
        <f t="shared" si="13"/>
        <v>6.3688953759471534E-2</v>
      </c>
    </row>
    <row r="413" spans="1:17">
      <c r="A413" s="48">
        <v>8.625</v>
      </c>
      <c r="B413" s="49">
        <v>24</v>
      </c>
      <c r="C413" s="49" t="s">
        <v>41</v>
      </c>
      <c r="D413" s="49">
        <v>1370</v>
      </c>
      <c r="E413" s="49">
        <v>2950</v>
      </c>
      <c r="F413" s="49">
        <v>2950</v>
      </c>
      <c r="G413" s="49"/>
      <c r="H413" s="49"/>
      <c r="I413" s="49">
        <v>263</v>
      </c>
      <c r="J413" s="49"/>
      <c r="K413" s="49"/>
      <c r="L413" s="49">
        <v>381</v>
      </c>
      <c r="M413" s="49">
        <v>0.26400000000000001</v>
      </c>
      <c r="N413" s="49">
        <v>8.0969999999999995</v>
      </c>
      <c r="O413" s="49">
        <v>7.9720000000000004</v>
      </c>
      <c r="P413" s="50">
        <f t="shared" si="12"/>
        <v>8.5770507091509629E-3</v>
      </c>
      <c r="Q413" s="50">
        <f t="shared" si="13"/>
        <v>6.3688953759471534E-2</v>
      </c>
    </row>
    <row r="414" spans="1:17">
      <c r="A414" s="48">
        <v>8.625</v>
      </c>
      <c r="B414" s="49">
        <v>24</v>
      </c>
      <c r="C414" s="49" t="s">
        <v>60</v>
      </c>
      <c r="D414" s="49">
        <v>1780</v>
      </c>
      <c r="E414" s="49">
        <v>2950</v>
      </c>
      <c r="F414" s="49">
        <v>2950</v>
      </c>
      <c r="G414" s="49"/>
      <c r="H414" s="49"/>
      <c r="I414" s="49">
        <v>326</v>
      </c>
      <c r="J414" s="49"/>
      <c r="K414" s="49"/>
      <c r="L414" s="49">
        <v>381</v>
      </c>
      <c r="M414" s="49">
        <v>0.26400000000000001</v>
      </c>
      <c r="N414" s="49">
        <v>8.0969999999999995</v>
      </c>
      <c r="O414" s="49">
        <v>7.9720000000000004</v>
      </c>
      <c r="P414" s="50">
        <f t="shared" si="12"/>
        <v>8.5770507091509629E-3</v>
      </c>
      <c r="Q414" s="50">
        <f t="shared" si="13"/>
        <v>6.3688953759471534E-2</v>
      </c>
    </row>
    <row r="415" spans="1:17">
      <c r="A415" s="48">
        <v>8.625</v>
      </c>
      <c r="B415" s="49">
        <v>24</v>
      </c>
      <c r="C415" s="49" t="s">
        <v>42</v>
      </c>
      <c r="D415" s="49">
        <v>1430</v>
      </c>
      <c r="E415" s="49">
        <v>3480</v>
      </c>
      <c r="F415" s="49">
        <v>3480</v>
      </c>
      <c r="G415" s="49"/>
      <c r="H415" s="49"/>
      <c r="I415" s="49">
        <v>302</v>
      </c>
      <c r="J415" s="49"/>
      <c r="K415" s="49"/>
      <c r="L415" s="49">
        <v>451</v>
      </c>
      <c r="M415" s="49">
        <v>0.26400000000000001</v>
      </c>
      <c r="N415" s="49">
        <v>8.0969999999999995</v>
      </c>
      <c r="O415" s="49">
        <v>7.9720000000000004</v>
      </c>
      <c r="P415" s="50">
        <f t="shared" si="12"/>
        <v>8.5770507091509629E-3</v>
      </c>
      <c r="Q415" s="50">
        <f t="shared" si="13"/>
        <v>6.3688953759471534E-2</v>
      </c>
    </row>
    <row r="416" spans="1:17">
      <c r="A416" s="48">
        <v>8.625</v>
      </c>
      <c r="B416" s="49">
        <v>28</v>
      </c>
      <c r="C416" s="49" t="s">
        <v>58</v>
      </c>
      <c r="D416" s="49">
        <v>1610</v>
      </c>
      <c r="E416" s="49">
        <v>2470</v>
      </c>
      <c r="F416" s="49">
        <v>2470</v>
      </c>
      <c r="G416" s="49"/>
      <c r="H416" s="49"/>
      <c r="I416" s="49">
        <v>233</v>
      </c>
      <c r="J416" s="49"/>
      <c r="K416" s="49"/>
      <c r="L416" s="49">
        <v>318</v>
      </c>
      <c r="M416" s="49">
        <v>0.30399999999999999</v>
      </c>
      <c r="N416" s="49">
        <v>8.0169999999999995</v>
      </c>
      <c r="O416" s="49">
        <v>7.8920000000000003</v>
      </c>
      <c r="P416" s="50">
        <f t="shared" si="12"/>
        <v>9.8293530211773974E-3</v>
      </c>
      <c r="Q416" s="50">
        <f t="shared" si="13"/>
        <v>6.2436651447445098E-2</v>
      </c>
    </row>
    <row r="417" spans="1:17">
      <c r="A417" s="48">
        <v>8.625</v>
      </c>
      <c r="B417" s="49">
        <v>28</v>
      </c>
      <c r="C417" s="49" t="s">
        <v>60</v>
      </c>
      <c r="D417" s="49">
        <v>2680</v>
      </c>
      <c r="E417" s="49">
        <v>3390</v>
      </c>
      <c r="F417" s="49">
        <v>3390</v>
      </c>
      <c r="G417" s="49">
        <v>3390</v>
      </c>
      <c r="H417" s="49">
        <v>3390</v>
      </c>
      <c r="I417" s="49">
        <v>414</v>
      </c>
      <c r="J417" s="49">
        <v>464</v>
      </c>
      <c r="K417" s="49">
        <v>651</v>
      </c>
      <c r="L417" s="49">
        <v>437</v>
      </c>
      <c r="M417" s="49">
        <v>0.30399999999999999</v>
      </c>
      <c r="N417" s="49">
        <v>8.0169999999999995</v>
      </c>
      <c r="O417" s="49">
        <v>7.8920000000000003</v>
      </c>
      <c r="P417" s="50">
        <f t="shared" si="12"/>
        <v>9.8293530211773974E-3</v>
      </c>
      <c r="Q417" s="50">
        <f t="shared" si="13"/>
        <v>6.2436651447445098E-2</v>
      </c>
    </row>
    <row r="418" spans="1:17">
      <c r="A418" s="48">
        <v>8.625</v>
      </c>
      <c r="B418" s="49">
        <v>32</v>
      </c>
      <c r="C418" s="49" t="s">
        <v>58</v>
      </c>
      <c r="D418" s="49">
        <v>2200</v>
      </c>
      <c r="E418" s="49">
        <v>2860</v>
      </c>
      <c r="F418" s="49">
        <v>2860</v>
      </c>
      <c r="G418" s="49"/>
      <c r="H418" s="49"/>
      <c r="I418" s="49">
        <v>279</v>
      </c>
      <c r="J418" s="49"/>
      <c r="K418" s="49"/>
      <c r="L418" s="49">
        <v>366</v>
      </c>
      <c r="M418" s="49">
        <v>0.35199999999999998</v>
      </c>
      <c r="N418" s="49">
        <v>7.9210000000000003</v>
      </c>
      <c r="O418" s="49">
        <v>7.7960000000000003</v>
      </c>
      <c r="P418" s="50">
        <f t="shared" si="12"/>
        <v>1.1315702350884003E-2</v>
      </c>
      <c r="Q418" s="50">
        <f t="shared" si="13"/>
        <v>6.095030211773849E-2</v>
      </c>
    </row>
    <row r="419" spans="1:17">
      <c r="A419" s="48">
        <v>8.625</v>
      </c>
      <c r="B419" s="49">
        <v>32</v>
      </c>
      <c r="C419" s="49" t="s">
        <v>40</v>
      </c>
      <c r="D419" s="49">
        <v>2530</v>
      </c>
      <c r="E419" s="49">
        <v>3930</v>
      </c>
      <c r="F419" s="49">
        <v>3930</v>
      </c>
      <c r="G419" s="49">
        <v>3930</v>
      </c>
      <c r="H419" s="49">
        <v>3930</v>
      </c>
      <c r="I419" s="49">
        <v>372</v>
      </c>
      <c r="J419" s="49">
        <v>417</v>
      </c>
      <c r="K419" s="49">
        <v>579</v>
      </c>
      <c r="L419" s="49">
        <v>503</v>
      </c>
      <c r="M419" s="49">
        <v>0.35199999999999998</v>
      </c>
      <c r="N419" s="49">
        <v>7.9210000000000003</v>
      </c>
      <c r="O419" s="49">
        <v>7.7960000000000003</v>
      </c>
      <c r="P419" s="50">
        <f t="shared" si="12"/>
        <v>1.1315702350884003E-2</v>
      </c>
      <c r="Q419" s="50">
        <f t="shared" si="13"/>
        <v>6.095030211773849E-2</v>
      </c>
    </row>
    <row r="420" spans="1:17">
      <c r="A420" s="48">
        <v>8.625</v>
      </c>
      <c r="B420" s="49">
        <v>32</v>
      </c>
      <c r="C420" s="49" t="s">
        <v>41</v>
      </c>
      <c r="D420" s="49">
        <v>2530</v>
      </c>
      <c r="E420" s="49">
        <v>3930</v>
      </c>
      <c r="F420" s="49">
        <v>3930</v>
      </c>
      <c r="G420" s="49">
        <v>3930</v>
      </c>
      <c r="H420" s="49">
        <v>3930</v>
      </c>
      <c r="I420" s="49">
        <v>402</v>
      </c>
      <c r="J420" s="49">
        <v>452</v>
      </c>
      <c r="K420" s="49">
        <v>690</v>
      </c>
      <c r="L420" s="49">
        <v>503</v>
      </c>
      <c r="M420" s="49">
        <v>0.35199999999999998</v>
      </c>
      <c r="N420" s="49">
        <v>7.9210000000000003</v>
      </c>
      <c r="O420" s="49">
        <v>7.7960000000000003</v>
      </c>
      <c r="P420" s="50">
        <f t="shared" si="12"/>
        <v>1.1315702350884003E-2</v>
      </c>
      <c r="Q420" s="50">
        <f t="shared" si="13"/>
        <v>6.095030211773849E-2</v>
      </c>
    </row>
    <row r="421" spans="1:17">
      <c r="A421" s="48">
        <v>8.625</v>
      </c>
      <c r="B421" s="49">
        <v>32</v>
      </c>
      <c r="C421" s="49" t="s">
        <v>60</v>
      </c>
      <c r="D421" s="49">
        <v>4130</v>
      </c>
      <c r="E421" s="49">
        <v>3930</v>
      </c>
      <c r="F421" s="49">
        <v>3930</v>
      </c>
      <c r="G421" s="49">
        <v>3930</v>
      </c>
      <c r="H421" s="49">
        <v>3930</v>
      </c>
      <c r="I421" s="49">
        <v>497</v>
      </c>
      <c r="J421" s="49">
        <v>556</v>
      </c>
      <c r="K421" s="49">
        <v>749</v>
      </c>
      <c r="L421" s="49">
        <v>503</v>
      </c>
      <c r="M421" s="49">
        <v>0.35199999999999998</v>
      </c>
      <c r="N421" s="49">
        <v>7.9210000000000003</v>
      </c>
      <c r="O421" s="49">
        <v>7.7960000000000003</v>
      </c>
      <c r="P421" s="50">
        <f t="shared" si="12"/>
        <v>1.1315702350884003E-2</v>
      </c>
      <c r="Q421" s="50">
        <f t="shared" si="13"/>
        <v>6.095030211773849E-2</v>
      </c>
    </row>
    <row r="422" spans="1:17">
      <c r="A422" s="48">
        <v>8.625</v>
      </c>
      <c r="B422" s="49">
        <v>32</v>
      </c>
      <c r="C422" s="49" t="s">
        <v>42</v>
      </c>
      <c r="D422" s="49">
        <v>2740</v>
      </c>
      <c r="E422" s="49">
        <v>4640</v>
      </c>
      <c r="F422" s="49">
        <v>4640</v>
      </c>
      <c r="G422" s="49">
        <v>4640</v>
      </c>
      <c r="H422" s="49">
        <v>4640</v>
      </c>
      <c r="I422" s="49">
        <v>435</v>
      </c>
      <c r="J422" s="49">
        <v>487</v>
      </c>
      <c r="K422" s="49">
        <v>664</v>
      </c>
      <c r="L422" s="49">
        <v>595</v>
      </c>
      <c r="M422" s="49">
        <v>0.35199999999999998</v>
      </c>
      <c r="N422" s="49">
        <v>7.9210000000000003</v>
      </c>
      <c r="O422" s="49">
        <v>7.7960000000000003</v>
      </c>
      <c r="P422" s="50">
        <f t="shared" si="12"/>
        <v>1.1315702350884003E-2</v>
      </c>
      <c r="Q422" s="50">
        <f t="shared" si="13"/>
        <v>6.095030211773849E-2</v>
      </c>
    </row>
    <row r="423" spans="1:17">
      <c r="A423" s="48">
        <v>8.625</v>
      </c>
      <c r="B423" s="49">
        <v>36</v>
      </c>
      <c r="C423" s="49" t="s">
        <v>40</v>
      </c>
      <c r="D423" s="49">
        <v>3450</v>
      </c>
      <c r="E423" s="49">
        <v>4460</v>
      </c>
      <c r="F423" s="49">
        <v>4460</v>
      </c>
      <c r="G423" s="49">
        <v>4460</v>
      </c>
      <c r="H423" s="49">
        <v>4460</v>
      </c>
      <c r="I423" s="49">
        <v>434</v>
      </c>
      <c r="J423" s="49">
        <v>486</v>
      </c>
      <c r="K423" s="49">
        <v>654</v>
      </c>
      <c r="L423" s="49">
        <v>568</v>
      </c>
      <c r="M423" s="49">
        <v>0.4</v>
      </c>
      <c r="N423" s="49">
        <v>7.8250000000000002</v>
      </c>
      <c r="O423" s="49">
        <v>7.7</v>
      </c>
      <c r="P423" s="50">
        <f t="shared" si="12"/>
        <v>1.2784146104526904E-2</v>
      </c>
      <c r="Q423" s="50">
        <f t="shared" si="13"/>
        <v>5.9481858364095586E-2</v>
      </c>
    </row>
    <row r="424" spans="1:17">
      <c r="A424" s="48">
        <v>8.625</v>
      </c>
      <c r="B424" s="49">
        <v>36</v>
      </c>
      <c r="C424" s="49" t="s">
        <v>41</v>
      </c>
      <c r="D424" s="49">
        <v>3450</v>
      </c>
      <c r="E424" s="49">
        <v>4460</v>
      </c>
      <c r="F424" s="49">
        <v>4460</v>
      </c>
      <c r="G424" s="49">
        <v>4460</v>
      </c>
      <c r="H424" s="49">
        <v>4460</v>
      </c>
      <c r="I424" s="49">
        <v>468</v>
      </c>
      <c r="J424" s="49">
        <v>526</v>
      </c>
      <c r="K424" s="49">
        <v>780</v>
      </c>
      <c r="L424" s="49">
        <v>568</v>
      </c>
      <c r="M424" s="49">
        <v>0.4</v>
      </c>
      <c r="N424" s="49">
        <v>7.8250000000000002</v>
      </c>
      <c r="O424" s="49">
        <v>7.7</v>
      </c>
      <c r="P424" s="50">
        <f t="shared" si="12"/>
        <v>1.2784146104526904E-2</v>
      </c>
      <c r="Q424" s="50">
        <f t="shared" si="13"/>
        <v>5.9481858364095586E-2</v>
      </c>
    </row>
    <row r="425" spans="1:17">
      <c r="A425" s="48">
        <v>8.625</v>
      </c>
      <c r="B425" s="49">
        <v>36</v>
      </c>
      <c r="C425" s="49" t="s">
        <v>60</v>
      </c>
      <c r="D425" s="49">
        <v>5300</v>
      </c>
      <c r="E425" s="49">
        <v>4460</v>
      </c>
      <c r="F425" s="49">
        <v>4460</v>
      </c>
      <c r="G425" s="49">
        <v>4460</v>
      </c>
      <c r="H425" s="49">
        <v>4460</v>
      </c>
      <c r="I425" s="49">
        <v>579</v>
      </c>
      <c r="J425" s="49">
        <v>648</v>
      </c>
      <c r="K425" s="49">
        <v>847</v>
      </c>
      <c r="L425" s="49">
        <v>568</v>
      </c>
      <c r="M425" s="49">
        <v>0.4</v>
      </c>
      <c r="N425" s="49">
        <v>7.8250000000000002</v>
      </c>
      <c r="O425" s="49">
        <v>7.7</v>
      </c>
      <c r="P425" s="50">
        <f t="shared" si="12"/>
        <v>1.2784146104526904E-2</v>
      </c>
      <c r="Q425" s="50">
        <f t="shared" si="13"/>
        <v>5.9481858364095586E-2</v>
      </c>
    </row>
    <row r="426" spans="1:17">
      <c r="A426" s="48">
        <v>8.625</v>
      </c>
      <c r="B426" s="49">
        <v>36</v>
      </c>
      <c r="C426" s="49" t="s">
        <v>42</v>
      </c>
      <c r="D426" s="49">
        <v>3760</v>
      </c>
      <c r="E426" s="49">
        <v>5280</v>
      </c>
      <c r="F426" s="49">
        <v>5280</v>
      </c>
      <c r="G426" s="49">
        <v>5280</v>
      </c>
      <c r="H426" s="49">
        <v>5280</v>
      </c>
      <c r="I426" s="49">
        <v>506</v>
      </c>
      <c r="J426" s="49">
        <v>567</v>
      </c>
      <c r="K426" s="49">
        <v>751</v>
      </c>
      <c r="L426" s="49">
        <v>672</v>
      </c>
      <c r="M426" s="49">
        <v>0.4</v>
      </c>
      <c r="N426" s="49">
        <v>7.8250000000000002</v>
      </c>
      <c r="O426" s="49">
        <v>7.7</v>
      </c>
      <c r="P426" s="50">
        <f t="shared" si="12"/>
        <v>1.2784146104526904E-2</v>
      </c>
      <c r="Q426" s="50">
        <f t="shared" si="13"/>
        <v>5.9481858364095586E-2</v>
      </c>
    </row>
    <row r="427" spans="1:17">
      <c r="A427" s="48">
        <v>8.625</v>
      </c>
      <c r="B427" s="49">
        <v>36</v>
      </c>
      <c r="C427" s="49" t="s">
        <v>43</v>
      </c>
      <c r="D427" s="49">
        <v>4100</v>
      </c>
      <c r="E427" s="49">
        <v>6490</v>
      </c>
      <c r="F427" s="49"/>
      <c r="G427" s="49">
        <v>6490</v>
      </c>
      <c r="H427" s="49">
        <v>6490</v>
      </c>
      <c r="I427" s="49"/>
      <c r="J427" s="49">
        <v>678</v>
      </c>
      <c r="K427" s="49">
        <v>864</v>
      </c>
      <c r="L427" s="49">
        <v>827</v>
      </c>
      <c r="M427" s="49">
        <v>0.4</v>
      </c>
      <c r="N427" s="49">
        <v>7.8250000000000002</v>
      </c>
      <c r="O427" s="49">
        <v>7.7</v>
      </c>
      <c r="P427" s="50">
        <f t="shared" si="12"/>
        <v>1.2784146104526904E-2</v>
      </c>
      <c r="Q427" s="50">
        <f t="shared" si="13"/>
        <v>5.9481858364095586E-2</v>
      </c>
    </row>
    <row r="428" spans="1:17">
      <c r="A428" s="48">
        <v>8.625</v>
      </c>
      <c r="B428" s="49">
        <v>36</v>
      </c>
      <c r="C428" s="49" t="s">
        <v>44</v>
      </c>
      <c r="D428" s="49">
        <v>6060</v>
      </c>
      <c r="E428" s="49">
        <v>6490</v>
      </c>
      <c r="F428" s="49"/>
      <c r="G428" s="49">
        <v>6490</v>
      </c>
      <c r="H428" s="49">
        <v>6490</v>
      </c>
      <c r="I428" s="49"/>
      <c r="J428" s="49">
        <v>779</v>
      </c>
      <c r="K428" s="49">
        <v>945</v>
      </c>
      <c r="L428" s="49">
        <v>827</v>
      </c>
      <c r="M428" s="49">
        <v>0.4</v>
      </c>
      <c r="N428" s="49">
        <v>7.8250000000000002</v>
      </c>
      <c r="O428" s="49">
        <v>7.7</v>
      </c>
      <c r="P428" s="50">
        <f t="shared" si="12"/>
        <v>1.2784146104526904E-2</v>
      </c>
      <c r="Q428" s="50">
        <f t="shared" si="13"/>
        <v>5.9481858364095586E-2</v>
      </c>
    </row>
    <row r="429" spans="1:17">
      <c r="A429" s="48">
        <v>8.625</v>
      </c>
      <c r="B429" s="49">
        <v>36</v>
      </c>
      <c r="C429" s="49" t="s">
        <v>45</v>
      </c>
      <c r="D429" s="49">
        <v>4100</v>
      </c>
      <c r="E429" s="49">
        <v>6490</v>
      </c>
      <c r="F429" s="49"/>
      <c r="G429" s="49">
        <v>6490</v>
      </c>
      <c r="H429" s="49">
        <v>6490</v>
      </c>
      <c r="I429" s="49"/>
      <c r="J429" s="49">
        <v>688</v>
      </c>
      <c r="K429" s="49">
        <v>895</v>
      </c>
      <c r="L429" s="49">
        <v>827</v>
      </c>
      <c r="M429" s="49">
        <v>0.4</v>
      </c>
      <c r="N429" s="49">
        <v>7.8250000000000002</v>
      </c>
      <c r="O429" s="49">
        <v>7.7</v>
      </c>
      <c r="P429" s="50">
        <f t="shared" si="12"/>
        <v>1.2784146104526904E-2</v>
      </c>
      <c r="Q429" s="50">
        <f t="shared" si="13"/>
        <v>5.9481858364095586E-2</v>
      </c>
    </row>
    <row r="430" spans="1:17">
      <c r="A430" s="48">
        <v>8.625</v>
      </c>
      <c r="B430" s="49">
        <v>36</v>
      </c>
      <c r="C430" s="49" t="s">
        <v>46</v>
      </c>
      <c r="D430" s="49">
        <v>6060</v>
      </c>
      <c r="E430" s="49">
        <v>6490</v>
      </c>
      <c r="F430" s="49"/>
      <c r="G430" s="49">
        <v>6490</v>
      </c>
      <c r="H430" s="49">
        <v>6490</v>
      </c>
      <c r="I430" s="49"/>
      <c r="J430" s="49">
        <v>779</v>
      </c>
      <c r="K430" s="49">
        <v>945</v>
      </c>
      <c r="L430" s="49">
        <v>827</v>
      </c>
      <c r="M430" s="49">
        <v>0.4</v>
      </c>
      <c r="N430" s="49">
        <v>7.8250000000000002</v>
      </c>
      <c r="O430" s="49">
        <v>7.7</v>
      </c>
      <c r="P430" s="50">
        <f t="shared" si="12"/>
        <v>1.2784146104526904E-2</v>
      </c>
      <c r="Q430" s="50">
        <f t="shared" si="13"/>
        <v>5.9481858364095586E-2</v>
      </c>
    </row>
    <row r="431" spans="1:17">
      <c r="A431" s="48">
        <v>8.625</v>
      </c>
      <c r="B431" s="49">
        <v>40</v>
      </c>
      <c r="C431" s="49" t="s">
        <v>42</v>
      </c>
      <c r="D431" s="49">
        <v>4890</v>
      </c>
      <c r="E431" s="49">
        <v>5930</v>
      </c>
      <c r="F431" s="49"/>
      <c r="G431" s="49">
        <v>5930</v>
      </c>
      <c r="H431" s="49">
        <v>5930</v>
      </c>
      <c r="I431" s="49"/>
      <c r="J431" s="49">
        <v>649</v>
      </c>
      <c r="K431" s="49">
        <v>839</v>
      </c>
      <c r="L431" s="49">
        <v>751</v>
      </c>
      <c r="M431" s="49">
        <v>0.45</v>
      </c>
      <c r="N431" s="49">
        <v>7.7249999999999996</v>
      </c>
      <c r="O431" s="49">
        <v>7.6</v>
      </c>
      <c r="P431" s="50">
        <f t="shared" si="12"/>
        <v>1.429473479696911E-2</v>
      </c>
      <c r="Q431" s="50">
        <f t="shared" si="13"/>
        <v>5.7971269671653385E-2</v>
      </c>
    </row>
    <row r="432" spans="1:17">
      <c r="A432" s="48">
        <v>8.625</v>
      </c>
      <c r="B432" s="49">
        <v>40</v>
      </c>
      <c r="C432" s="49" t="s">
        <v>43</v>
      </c>
      <c r="D432" s="49">
        <v>5520</v>
      </c>
      <c r="E432" s="49">
        <v>7300</v>
      </c>
      <c r="F432" s="49"/>
      <c r="G432" s="49">
        <v>7300</v>
      </c>
      <c r="H432" s="49">
        <v>7300</v>
      </c>
      <c r="I432" s="49"/>
      <c r="J432" s="49">
        <v>776</v>
      </c>
      <c r="K432" s="49">
        <v>966</v>
      </c>
      <c r="L432" s="49">
        <v>925</v>
      </c>
      <c r="M432" s="49">
        <v>0.45</v>
      </c>
      <c r="N432" s="49">
        <v>7.7249999999999996</v>
      </c>
      <c r="O432" s="49">
        <v>7.6</v>
      </c>
      <c r="P432" s="50">
        <f t="shared" si="12"/>
        <v>1.429473479696911E-2</v>
      </c>
      <c r="Q432" s="50">
        <f t="shared" si="13"/>
        <v>5.7971269671653385E-2</v>
      </c>
    </row>
    <row r="433" spans="1:17">
      <c r="A433" s="48">
        <v>8.625</v>
      </c>
      <c r="B433" s="49">
        <v>40</v>
      </c>
      <c r="C433" s="49" t="s">
        <v>44</v>
      </c>
      <c r="D433" s="49">
        <v>7900</v>
      </c>
      <c r="E433" s="49">
        <v>7300</v>
      </c>
      <c r="F433" s="49"/>
      <c r="G433" s="49">
        <v>7300</v>
      </c>
      <c r="H433" s="49">
        <v>7300</v>
      </c>
      <c r="I433" s="49"/>
      <c r="J433" s="49">
        <v>892</v>
      </c>
      <c r="K433" s="49">
        <v>1057</v>
      </c>
      <c r="L433" s="49">
        <v>925</v>
      </c>
      <c r="M433" s="49">
        <v>0.45</v>
      </c>
      <c r="N433" s="49">
        <v>7.7249999999999996</v>
      </c>
      <c r="O433" s="49">
        <v>7.6</v>
      </c>
      <c r="P433" s="50">
        <f t="shared" si="12"/>
        <v>1.429473479696911E-2</v>
      </c>
      <c r="Q433" s="50">
        <f t="shared" si="13"/>
        <v>5.7971269671653385E-2</v>
      </c>
    </row>
    <row r="434" spans="1:17">
      <c r="A434" s="48">
        <v>8.625</v>
      </c>
      <c r="B434" s="49">
        <v>40</v>
      </c>
      <c r="C434" s="49" t="s">
        <v>45</v>
      </c>
      <c r="D434" s="49">
        <v>5520</v>
      </c>
      <c r="E434" s="49">
        <v>7300</v>
      </c>
      <c r="F434" s="49"/>
      <c r="G434" s="49">
        <v>7300</v>
      </c>
      <c r="H434" s="49">
        <v>7300</v>
      </c>
      <c r="I434" s="49"/>
      <c r="J434" s="49">
        <v>788</v>
      </c>
      <c r="K434" s="49">
        <v>1001</v>
      </c>
      <c r="L434" s="49">
        <v>925</v>
      </c>
      <c r="M434" s="49">
        <v>0.45</v>
      </c>
      <c r="N434" s="49">
        <v>7.7249999999999996</v>
      </c>
      <c r="O434" s="49">
        <v>7.6</v>
      </c>
      <c r="P434" s="50">
        <f t="shared" si="12"/>
        <v>1.429473479696911E-2</v>
      </c>
      <c r="Q434" s="50">
        <f t="shared" si="13"/>
        <v>5.7971269671653385E-2</v>
      </c>
    </row>
    <row r="435" spans="1:17">
      <c r="A435" s="48">
        <v>8.625</v>
      </c>
      <c r="B435" s="49">
        <v>40</v>
      </c>
      <c r="C435" s="49" t="s">
        <v>46</v>
      </c>
      <c r="D435" s="49">
        <v>7900</v>
      </c>
      <c r="E435" s="49">
        <v>7300</v>
      </c>
      <c r="F435" s="49"/>
      <c r="G435" s="49">
        <v>7300</v>
      </c>
      <c r="H435" s="49">
        <v>7300</v>
      </c>
      <c r="I435" s="49"/>
      <c r="J435" s="49">
        <v>892</v>
      </c>
      <c r="K435" s="49">
        <v>1057</v>
      </c>
      <c r="L435" s="49">
        <v>925</v>
      </c>
      <c r="M435" s="49">
        <v>0.45</v>
      </c>
      <c r="N435" s="49">
        <v>7.7249999999999996</v>
      </c>
      <c r="O435" s="49">
        <v>7.6</v>
      </c>
      <c r="P435" s="50">
        <f t="shared" si="12"/>
        <v>1.429473479696911E-2</v>
      </c>
      <c r="Q435" s="50">
        <f t="shared" si="13"/>
        <v>5.7971269671653385E-2</v>
      </c>
    </row>
    <row r="436" spans="1:17">
      <c r="A436" s="48">
        <v>8.625</v>
      </c>
      <c r="B436" s="49">
        <v>40</v>
      </c>
      <c r="C436" s="49" t="s">
        <v>47</v>
      </c>
      <c r="D436" s="49">
        <v>5870</v>
      </c>
      <c r="E436" s="49">
        <v>8220</v>
      </c>
      <c r="F436" s="49"/>
      <c r="G436" s="49">
        <v>8220</v>
      </c>
      <c r="H436" s="49">
        <v>8220</v>
      </c>
      <c r="I436" s="49"/>
      <c r="J436" s="49">
        <v>858</v>
      </c>
      <c r="K436" s="49">
        <v>1038</v>
      </c>
      <c r="L436" s="49">
        <v>1040</v>
      </c>
      <c r="M436" s="49">
        <v>0.45</v>
      </c>
      <c r="N436" s="49">
        <v>7.7249999999999996</v>
      </c>
      <c r="O436" s="49">
        <v>7.6</v>
      </c>
      <c r="P436" s="50">
        <f t="shared" si="12"/>
        <v>1.429473479696911E-2</v>
      </c>
      <c r="Q436" s="50">
        <f t="shared" si="13"/>
        <v>5.7971269671653385E-2</v>
      </c>
    </row>
    <row r="437" spans="1:17">
      <c r="A437" s="48">
        <v>8.625</v>
      </c>
      <c r="B437" s="49">
        <v>40</v>
      </c>
      <c r="C437" s="49" t="s">
        <v>57</v>
      </c>
      <c r="D437" s="49">
        <v>7900</v>
      </c>
      <c r="E437" s="49">
        <v>8220</v>
      </c>
      <c r="F437" s="49"/>
      <c r="G437" s="49">
        <v>8220</v>
      </c>
      <c r="H437" s="49">
        <v>8220</v>
      </c>
      <c r="I437" s="49"/>
      <c r="J437" s="49">
        <v>892</v>
      </c>
      <c r="K437" s="49">
        <v>1057</v>
      </c>
      <c r="L437" s="49">
        <v>1040</v>
      </c>
      <c r="M437" s="49">
        <v>0.45</v>
      </c>
      <c r="N437" s="49">
        <v>7.7249999999999996</v>
      </c>
      <c r="O437" s="49">
        <v>7.6</v>
      </c>
      <c r="P437" s="50">
        <f t="shared" si="12"/>
        <v>1.429473479696911E-2</v>
      </c>
      <c r="Q437" s="50">
        <f t="shared" si="13"/>
        <v>5.7971269671653385E-2</v>
      </c>
    </row>
    <row r="438" spans="1:17">
      <c r="A438" s="48">
        <v>8.625</v>
      </c>
      <c r="B438" s="49">
        <v>40</v>
      </c>
      <c r="C438" s="49" t="s">
        <v>48</v>
      </c>
      <c r="D438" s="49">
        <v>7900</v>
      </c>
      <c r="E438" s="49">
        <v>8670</v>
      </c>
      <c r="F438" s="49"/>
      <c r="G438" s="49">
        <v>8670</v>
      </c>
      <c r="H438" s="49">
        <v>8670</v>
      </c>
      <c r="I438" s="49"/>
      <c r="J438" s="49">
        <v>915</v>
      </c>
      <c r="K438" s="49">
        <v>1127</v>
      </c>
      <c r="L438" s="49">
        <v>1098</v>
      </c>
      <c r="M438" s="49">
        <v>0.45</v>
      </c>
      <c r="N438" s="49">
        <v>7.7249999999999996</v>
      </c>
      <c r="O438" s="49">
        <v>7.6</v>
      </c>
      <c r="P438" s="50">
        <f t="shared" si="12"/>
        <v>1.429473479696911E-2</v>
      </c>
      <c r="Q438" s="50">
        <f t="shared" si="13"/>
        <v>5.7971269671653385E-2</v>
      </c>
    </row>
    <row r="439" spans="1:17">
      <c r="A439" s="48">
        <v>8.625</v>
      </c>
      <c r="B439" s="49">
        <v>40</v>
      </c>
      <c r="C439" s="49" t="s">
        <v>49</v>
      </c>
      <c r="D439" s="49">
        <v>6020</v>
      </c>
      <c r="E439" s="49">
        <v>8670</v>
      </c>
      <c r="F439" s="49"/>
      <c r="G439" s="49">
        <v>8670</v>
      </c>
      <c r="H439" s="49">
        <v>8670</v>
      </c>
      <c r="I439" s="49"/>
      <c r="J439" s="49">
        <v>904</v>
      </c>
      <c r="K439" s="49">
        <v>1092</v>
      </c>
      <c r="L439" s="49">
        <v>1098</v>
      </c>
      <c r="M439" s="49">
        <v>0.45</v>
      </c>
      <c r="N439" s="49">
        <v>7.7249999999999996</v>
      </c>
      <c r="O439" s="49">
        <v>7.6</v>
      </c>
      <c r="P439" s="50">
        <f t="shared" si="12"/>
        <v>1.429473479696911E-2</v>
      </c>
      <c r="Q439" s="50">
        <f t="shared" si="13"/>
        <v>5.7971269671653385E-2</v>
      </c>
    </row>
    <row r="440" spans="1:17">
      <c r="A440" s="48">
        <v>8.625</v>
      </c>
      <c r="B440" s="49">
        <v>40</v>
      </c>
      <c r="C440" s="49" t="s">
        <v>59</v>
      </c>
      <c r="D440" s="49">
        <v>7900</v>
      </c>
      <c r="E440" s="49">
        <v>8670</v>
      </c>
      <c r="F440" s="49"/>
      <c r="G440" s="49">
        <v>8670</v>
      </c>
      <c r="H440" s="49">
        <v>8670</v>
      </c>
      <c r="I440" s="49"/>
      <c r="J440" s="49">
        <v>904</v>
      </c>
      <c r="K440" s="49">
        <v>1092</v>
      </c>
      <c r="L440" s="49">
        <v>1098</v>
      </c>
      <c r="M440" s="49">
        <v>0.45</v>
      </c>
      <c r="N440" s="49">
        <v>7.7249999999999996</v>
      </c>
      <c r="O440" s="49">
        <v>7.6</v>
      </c>
      <c r="P440" s="50">
        <f t="shared" si="12"/>
        <v>1.429473479696911E-2</v>
      </c>
      <c r="Q440" s="50">
        <f t="shared" si="13"/>
        <v>5.7971269671653385E-2</v>
      </c>
    </row>
    <row r="441" spans="1:17">
      <c r="A441" s="48">
        <v>8.625</v>
      </c>
      <c r="B441" s="49">
        <v>40</v>
      </c>
      <c r="C441" s="49" t="s">
        <v>50</v>
      </c>
      <c r="D441" s="49">
        <v>6020</v>
      </c>
      <c r="E441" s="49">
        <v>8670</v>
      </c>
      <c r="F441" s="49"/>
      <c r="G441" s="49">
        <v>8670</v>
      </c>
      <c r="H441" s="49">
        <v>8670</v>
      </c>
      <c r="I441" s="49"/>
      <c r="J441" s="49">
        <v>904</v>
      </c>
      <c r="K441" s="49">
        <v>1092</v>
      </c>
      <c r="L441" s="49">
        <v>1098</v>
      </c>
      <c r="M441" s="49">
        <v>0.45</v>
      </c>
      <c r="N441" s="49">
        <v>7.7249999999999996</v>
      </c>
      <c r="O441" s="49">
        <v>7.6</v>
      </c>
      <c r="P441" s="50">
        <f t="shared" si="12"/>
        <v>1.429473479696911E-2</v>
      </c>
      <c r="Q441" s="50">
        <f t="shared" si="13"/>
        <v>5.7971269671653385E-2</v>
      </c>
    </row>
    <row r="442" spans="1:17">
      <c r="A442" s="48">
        <v>8.625</v>
      </c>
      <c r="B442" s="49">
        <v>40</v>
      </c>
      <c r="C442" s="49" t="s">
        <v>51</v>
      </c>
      <c r="D442" s="49">
        <v>7900</v>
      </c>
      <c r="E442" s="49">
        <v>10040</v>
      </c>
      <c r="F442" s="49"/>
      <c r="G442" s="49">
        <v>10040</v>
      </c>
      <c r="H442" s="49">
        <v>10040</v>
      </c>
      <c r="I442" s="49"/>
      <c r="J442" s="49">
        <v>1055</v>
      </c>
      <c r="K442" s="49">
        <v>1228</v>
      </c>
      <c r="L442" s="49">
        <v>1271</v>
      </c>
      <c r="M442" s="49">
        <v>0.45</v>
      </c>
      <c r="N442" s="49">
        <v>7.7249999999999996</v>
      </c>
      <c r="O442" s="49">
        <v>7.6</v>
      </c>
      <c r="P442" s="50">
        <f t="shared" si="12"/>
        <v>1.429473479696911E-2</v>
      </c>
      <c r="Q442" s="50">
        <f t="shared" si="13"/>
        <v>5.7971269671653385E-2</v>
      </c>
    </row>
    <row r="443" spans="1:17">
      <c r="A443" s="48">
        <v>8.625</v>
      </c>
      <c r="B443" s="49">
        <v>40</v>
      </c>
      <c r="C443" s="49" t="s">
        <v>52</v>
      </c>
      <c r="D443" s="49">
        <v>6390</v>
      </c>
      <c r="E443" s="49">
        <v>10040</v>
      </c>
      <c r="F443" s="49"/>
      <c r="G443" s="49">
        <v>10040</v>
      </c>
      <c r="H443" s="49">
        <v>10040</v>
      </c>
      <c r="I443" s="49"/>
      <c r="J443" s="49">
        <v>1055</v>
      </c>
      <c r="K443" s="49">
        <v>1228</v>
      </c>
      <c r="L443" s="49">
        <v>1271</v>
      </c>
      <c r="M443" s="49">
        <v>0.45</v>
      </c>
      <c r="N443" s="49">
        <v>7.7249999999999996</v>
      </c>
      <c r="O443" s="49">
        <v>7.6</v>
      </c>
      <c r="P443" s="50">
        <f t="shared" si="12"/>
        <v>1.429473479696911E-2</v>
      </c>
      <c r="Q443" s="50">
        <f t="shared" si="13"/>
        <v>5.7971269671653385E-2</v>
      </c>
    </row>
    <row r="444" spans="1:17">
      <c r="A444" s="48">
        <v>8.625</v>
      </c>
      <c r="B444" s="49">
        <v>49</v>
      </c>
      <c r="C444" s="49" t="s">
        <v>43</v>
      </c>
      <c r="D444" s="49">
        <v>8580</v>
      </c>
      <c r="E444" s="49">
        <v>9040</v>
      </c>
      <c r="F444" s="49"/>
      <c r="G444" s="49">
        <v>9040</v>
      </c>
      <c r="H444" s="49">
        <v>9040</v>
      </c>
      <c r="I444" s="49"/>
      <c r="J444" s="49">
        <v>983</v>
      </c>
      <c r="K444" s="49">
        <v>1180</v>
      </c>
      <c r="L444" s="49">
        <v>1129</v>
      </c>
      <c r="M444" s="49">
        <v>0.55700000000000005</v>
      </c>
      <c r="N444" s="49">
        <v>7.5110000000000001</v>
      </c>
      <c r="O444" s="49">
        <v>7.3860000000000001</v>
      </c>
      <c r="P444" s="50">
        <f t="shared" si="12"/>
        <v>1.746211773848844E-2</v>
      </c>
      <c r="Q444" s="50">
        <f t="shared" si="13"/>
        <v>5.4803886730134053E-2</v>
      </c>
    </row>
    <row r="445" spans="1:17">
      <c r="A445" s="48">
        <v>8.625</v>
      </c>
      <c r="B445" s="49">
        <v>49</v>
      </c>
      <c r="C445" s="49" t="s">
        <v>44</v>
      </c>
      <c r="D445" s="49">
        <v>10400</v>
      </c>
      <c r="E445" s="49">
        <v>9040</v>
      </c>
      <c r="F445" s="49"/>
      <c r="G445" s="49">
        <v>9040</v>
      </c>
      <c r="H445" s="49">
        <v>9040</v>
      </c>
      <c r="I445" s="49"/>
      <c r="J445" s="49">
        <v>1129</v>
      </c>
      <c r="K445" s="49">
        <v>1291</v>
      </c>
      <c r="L445" s="49">
        <v>1129</v>
      </c>
      <c r="M445" s="49">
        <v>0.55700000000000005</v>
      </c>
      <c r="N445" s="49">
        <v>7.5110000000000001</v>
      </c>
      <c r="O445" s="49">
        <v>7.3860000000000001</v>
      </c>
      <c r="P445" s="50">
        <f t="shared" si="12"/>
        <v>1.746211773848844E-2</v>
      </c>
      <c r="Q445" s="50">
        <f t="shared" si="13"/>
        <v>5.4803886730134053E-2</v>
      </c>
    </row>
    <row r="446" spans="1:17">
      <c r="A446" s="48">
        <v>8.625</v>
      </c>
      <c r="B446" s="49">
        <v>49</v>
      </c>
      <c r="C446" s="49" t="s">
        <v>45</v>
      </c>
      <c r="D446" s="49">
        <v>8580</v>
      </c>
      <c r="E446" s="49">
        <v>9040</v>
      </c>
      <c r="F446" s="49"/>
      <c r="G446" s="49">
        <v>9040</v>
      </c>
      <c r="H446" s="49">
        <v>9040</v>
      </c>
      <c r="I446" s="49"/>
      <c r="J446" s="49">
        <v>997</v>
      </c>
      <c r="K446" s="49">
        <v>1222</v>
      </c>
      <c r="L446" s="49">
        <v>1129</v>
      </c>
      <c r="M446" s="49">
        <v>0.55700000000000005</v>
      </c>
      <c r="N446" s="49">
        <v>7.5110000000000001</v>
      </c>
      <c r="O446" s="49">
        <v>7.3860000000000001</v>
      </c>
      <c r="P446" s="50">
        <f t="shared" si="12"/>
        <v>1.746211773848844E-2</v>
      </c>
      <c r="Q446" s="50">
        <f t="shared" si="13"/>
        <v>5.4803886730134053E-2</v>
      </c>
    </row>
    <row r="447" spans="1:17">
      <c r="A447" s="48">
        <v>8.625</v>
      </c>
      <c r="B447" s="49">
        <v>49</v>
      </c>
      <c r="C447" s="49" t="s">
        <v>46</v>
      </c>
      <c r="D447" s="49">
        <v>10400</v>
      </c>
      <c r="E447" s="49">
        <v>9040</v>
      </c>
      <c r="F447" s="49"/>
      <c r="G447" s="49">
        <v>9040</v>
      </c>
      <c r="H447" s="49">
        <v>9040</v>
      </c>
      <c r="I447" s="49"/>
      <c r="J447" s="49">
        <v>1129</v>
      </c>
      <c r="K447" s="49">
        <v>1291</v>
      </c>
      <c r="L447" s="49">
        <v>1129</v>
      </c>
      <c r="M447" s="49">
        <v>0.55700000000000005</v>
      </c>
      <c r="N447" s="49">
        <v>7.5110000000000001</v>
      </c>
      <c r="O447" s="49">
        <v>7.3860000000000001</v>
      </c>
      <c r="P447" s="50">
        <f t="shared" si="12"/>
        <v>1.746211773848844E-2</v>
      </c>
      <c r="Q447" s="50">
        <f t="shared" si="13"/>
        <v>5.4803886730134053E-2</v>
      </c>
    </row>
    <row r="448" spans="1:17">
      <c r="A448" s="48">
        <v>8.625</v>
      </c>
      <c r="B448" s="49">
        <v>49</v>
      </c>
      <c r="C448" s="49" t="s">
        <v>57</v>
      </c>
      <c r="D448" s="49">
        <v>10400</v>
      </c>
      <c r="E448" s="49">
        <v>10170</v>
      </c>
      <c r="F448" s="49"/>
      <c r="G448" s="49">
        <v>10170</v>
      </c>
      <c r="H448" s="49">
        <v>10170</v>
      </c>
      <c r="I448" s="49"/>
      <c r="J448" s="49">
        <v>1129</v>
      </c>
      <c r="K448" s="49">
        <v>1291</v>
      </c>
      <c r="L448" s="49">
        <v>1271</v>
      </c>
      <c r="M448" s="49">
        <v>0.55700000000000005</v>
      </c>
      <c r="N448" s="49">
        <v>7.5110000000000001</v>
      </c>
      <c r="O448" s="49">
        <v>7.3860000000000001</v>
      </c>
      <c r="P448" s="50">
        <f t="shared" si="12"/>
        <v>1.746211773848844E-2</v>
      </c>
      <c r="Q448" s="50">
        <f t="shared" si="13"/>
        <v>5.4803886730134053E-2</v>
      </c>
    </row>
    <row r="449" spans="1:17">
      <c r="A449" s="48">
        <v>8.625</v>
      </c>
      <c r="B449" s="49">
        <v>49</v>
      </c>
      <c r="C449" s="49" t="s">
        <v>48</v>
      </c>
      <c r="D449" s="49">
        <v>10400</v>
      </c>
      <c r="E449" s="49">
        <v>10740</v>
      </c>
      <c r="F449" s="49"/>
      <c r="G449" s="49">
        <v>10740</v>
      </c>
      <c r="H449" s="49">
        <v>10740</v>
      </c>
      <c r="I449" s="49"/>
      <c r="J449" s="49">
        <v>1159</v>
      </c>
      <c r="K449" s="49">
        <v>1377</v>
      </c>
      <c r="L449" s="49">
        <v>1341</v>
      </c>
      <c r="M449" s="49">
        <v>0.55700000000000005</v>
      </c>
      <c r="N449" s="49">
        <v>7.5110000000000001</v>
      </c>
      <c r="O449" s="49">
        <v>7.3860000000000001</v>
      </c>
      <c r="P449" s="50">
        <f t="shared" si="12"/>
        <v>1.746211773848844E-2</v>
      </c>
      <c r="Q449" s="50">
        <f t="shared" si="13"/>
        <v>5.4803886730134053E-2</v>
      </c>
    </row>
    <row r="450" spans="1:17">
      <c r="A450" s="48">
        <v>8.625</v>
      </c>
      <c r="B450" s="49">
        <v>49</v>
      </c>
      <c r="C450" s="49" t="s">
        <v>49</v>
      </c>
      <c r="D450" s="49">
        <v>9710</v>
      </c>
      <c r="E450" s="49">
        <v>10740</v>
      </c>
      <c r="F450" s="49"/>
      <c r="G450" s="49">
        <v>10740</v>
      </c>
      <c r="H450" s="49">
        <v>10740</v>
      </c>
      <c r="I450" s="49"/>
      <c r="J450" s="49">
        <v>1144</v>
      </c>
      <c r="K450" s="49">
        <v>1334</v>
      </c>
      <c r="L450" s="49">
        <v>1341</v>
      </c>
      <c r="M450" s="49">
        <v>0.55700000000000005</v>
      </c>
      <c r="N450" s="49">
        <v>7.5110000000000001</v>
      </c>
      <c r="O450" s="49">
        <v>7.3860000000000001</v>
      </c>
      <c r="P450" s="50">
        <f t="shared" si="12"/>
        <v>1.746211773848844E-2</v>
      </c>
      <c r="Q450" s="50">
        <f t="shared" si="13"/>
        <v>5.4803886730134053E-2</v>
      </c>
    </row>
    <row r="451" spans="1:17">
      <c r="A451" s="48">
        <v>8.625</v>
      </c>
      <c r="B451" s="49">
        <v>49</v>
      </c>
      <c r="C451" s="49" t="s">
        <v>59</v>
      </c>
      <c r="D451" s="49">
        <v>10400</v>
      </c>
      <c r="E451" s="49">
        <v>10740</v>
      </c>
      <c r="F451" s="49"/>
      <c r="G451" s="49">
        <v>10740</v>
      </c>
      <c r="H451" s="49">
        <v>10740</v>
      </c>
      <c r="I451" s="49"/>
      <c r="J451" s="49">
        <v>1144</v>
      </c>
      <c r="K451" s="49">
        <v>1334</v>
      </c>
      <c r="L451" s="49">
        <v>1341</v>
      </c>
      <c r="M451" s="49">
        <v>0.55700000000000005</v>
      </c>
      <c r="N451" s="49">
        <v>7.5110000000000001</v>
      </c>
      <c r="O451" s="49">
        <v>7.3860000000000001</v>
      </c>
      <c r="P451" s="50">
        <f t="shared" si="12"/>
        <v>1.746211773848844E-2</v>
      </c>
      <c r="Q451" s="50">
        <f t="shared" si="13"/>
        <v>5.4803886730134053E-2</v>
      </c>
    </row>
    <row r="452" spans="1:17">
      <c r="A452" s="48">
        <v>8.625</v>
      </c>
      <c r="B452" s="49">
        <v>49</v>
      </c>
      <c r="C452" s="49" t="s">
        <v>50</v>
      </c>
      <c r="D452" s="49">
        <v>9710</v>
      </c>
      <c r="E452" s="49">
        <v>10740</v>
      </c>
      <c r="F452" s="49"/>
      <c r="G452" s="49">
        <v>10740</v>
      </c>
      <c r="H452" s="49">
        <v>10740</v>
      </c>
      <c r="I452" s="49"/>
      <c r="J452" s="49">
        <v>1144</v>
      </c>
      <c r="K452" s="49">
        <v>1334</v>
      </c>
      <c r="L452" s="49">
        <v>1341</v>
      </c>
      <c r="M452" s="49">
        <v>0.55700000000000005</v>
      </c>
      <c r="N452" s="49">
        <v>7.5110000000000001</v>
      </c>
      <c r="O452" s="49">
        <v>7.3860000000000001</v>
      </c>
      <c r="P452" s="50">
        <f t="shared" si="12"/>
        <v>1.746211773848844E-2</v>
      </c>
      <c r="Q452" s="50">
        <f t="shared" si="13"/>
        <v>5.4803886730134053E-2</v>
      </c>
    </row>
    <row r="453" spans="1:17">
      <c r="A453" s="48">
        <v>8.625</v>
      </c>
      <c r="B453" s="49">
        <v>49</v>
      </c>
      <c r="C453" s="49" t="s">
        <v>52</v>
      </c>
      <c r="D453" s="49">
        <v>10740</v>
      </c>
      <c r="E453" s="49">
        <v>12430</v>
      </c>
      <c r="F453" s="49"/>
      <c r="G453" s="49">
        <v>12430</v>
      </c>
      <c r="H453" s="49">
        <v>12430</v>
      </c>
      <c r="I453" s="49"/>
      <c r="J453" s="49">
        <v>1335</v>
      </c>
      <c r="K453" s="49">
        <v>1574</v>
      </c>
      <c r="L453" s="49">
        <v>1553</v>
      </c>
      <c r="M453" s="49">
        <v>0.55700000000000005</v>
      </c>
      <c r="N453" s="49">
        <v>7.5110000000000001</v>
      </c>
      <c r="O453" s="49">
        <v>7.3860000000000001</v>
      </c>
      <c r="P453" s="50">
        <f t="shared" ref="P453:P516" si="14">(A453^2-N453^2)/1029.4</f>
        <v>1.746211773848844E-2</v>
      </c>
      <c r="Q453" s="50">
        <f t="shared" ref="Q453:Q516" si="15">N453^2/1029.4</f>
        <v>5.4803886730134053E-2</v>
      </c>
    </row>
    <row r="454" spans="1:17">
      <c r="A454" s="48">
        <v>8.625</v>
      </c>
      <c r="B454" s="49">
        <v>49</v>
      </c>
      <c r="C454" s="49" t="s">
        <v>53</v>
      </c>
      <c r="D454" s="49">
        <v>11650</v>
      </c>
      <c r="E454" s="49">
        <v>14130</v>
      </c>
      <c r="F454" s="49"/>
      <c r="G454" s="49">
        <v>14130</v>
      </c>
      <c r="H454" s="49">
        <v>14130</v>
      </c>
      <c r="I454" s="49"/>
      <c r="J454" s="49">
        <v>1496</v>
      </c>
      <c r="K454" s="49">
        <v>1728</v>
      </c>
      <c r="L454" s="49">
        <v>1765</v>
      </c>
      <c r="M454" s="49">
        <v>0.55700000000000005</v>
      </c>
      <c r="N454" s="49">
        <v>7.5110000000000001</v>
      </c>
      <c r="O454" s="49">
        <v>7.3860000000000001</v>
      </c>
      <c r="P454" s="50">
        <f t="shared" si="14"/>
        <v>1.746211773848844E-2</v>
      </c>
      <c r="Q454" s="50">
        <f t="shared" si="15"/>
        <v>5.4803886730134053E-2</v>
      </c>
    </row>
    <row r="455" spans="1:17">
      <c r="A455" s="48">
        <v>8.625</v>
      </c>
      <c r="B455" s="49">
        <v>49</v>
      </c>
      <c r="C455" s="49" t="s">
        <v>55</v>
      </c>
      <c r="D455" s="49">
        <v>12950</v>
      </c>
      <c r="E455" s="49">
        <v>16950</v>
      </c>
      <c r="F455" s="49"/>
      <c r="G455" s="49">
        <v>16950</v>
      </c>
      <c r="H455" s="49">
        <v>16950</v>
      </c>
      <c r="I455" s="49"/>
      <c r="J455" s="49">
        <v>1789</v>
      </c>
      <c r="K455" s="49">
        <v>2056</v>
      </c>
      <c r="L455" s="49">
        <v>2118</v>
      </c>
      <c r="M455" s="49">
        <v>0.55700000000000005</v>
      </c>
      <c r="N455" s="49">
        <v>7.5110000000000001</v>
      </c>
      <c r="O455" s="49">
        <v>7.3860000000000001</v>
      </c>
      <c r="P455" s="50">
        <f t="shared" si="14"/>
        <v>1.746211773848844E-2</v>
      </c>
      <c r="Q455" s="50">
        <f t="shared" si="15"/>
        <v>5.4803886730134053E-2</v>
      </c>
    </row>
    <row r="456" spans="1:17">
      <c r="A456" s="48">
        <v>8.625</v>
      </c>
      <c r="B456" s="49">
        <v>44</v>
      </c>
      <c r="C456" s="49" t="s">
        <v>43</v>
      </c>
      <c r="D456" s="49">
        <v>6950</v>
      </c>
      <c r="E456" s="49">
        <v>8120</v>
      </c>
      <c r="F456" s="49"/>
      <c r="G456" s="49">
        <v>8120</v>
      </c>
      <c r="H456" s="49">
        <v>8120</v>
      </c>
      <c r="I456" s="49"/>
      <c r="J456" s="49">
        <v>874</v>
      </c>
      <c r="K456" s="49">
        <v>1066</v>
      </c>
      <c r="L456" s="49">
        <v>1021</v>
      </c>
      <c r="M456" s="49">
        <v>5</v>
      </c>
      <c r="N456" s="49">
        <v>7.625</v>
      </c>
      <c r="O456" s="49">
        <v>7.5</v>
      </c>
      <c r="P456" s="50">
        <f t="shared" si="14"/>
        <v>1.5785894695939381E-2</v>
      </c>
      <c r="Q456" s="50">
        <f t="shared" si="15"/>
        <v>5.6480109772683113E-2</v>
      </c>
    </row>
    <row r="457" spans="1:17">
      <c r="A457" s="48">
        <v>8.625</v>
      </c>
      <c r="B457" s="49">
        <v>44</v>
      </c>
      <c r="C457" s="49" t="s">
        <v>44</v>
      </c>
      <c r="D457" s="49">
        <v>9100</v>
      </c>
      <c r="E457" s="49">
        <v>8120</v>
      </c>
      <c r="F457" s="49"/>
      <c r="G457" s="49">
        <v>8120</v>
      </c>
      <c r="H457" s="49">
        <v>8120</v>
      </c>
      <c r="I457" s="49"/>
      <c r="J457" s="49">
        <v>1004</v>
      </c>
      <c r="K457" s="49">
        <v>1167</v>
      </c>
      <c r="L457" s="49">
        <v>1021</v>
      </c>
      <c r="M457" s="49">
        <v>5</v>
      </c>
      <c r="N457" s="49">
        <v>7.625</v>
      </c>
      <c r="O457" s="49">
        <v>7.5</v>
      </c>
      <c r="P457" s="50">
        <f t="shared" si="14"/>
        <v>1.5785894695939381E-2</v>
      </c>
      <c r="Q457" s="50">
        <f t="shared" si="15"/>
        <v>5.6480109772683113E-2</v>
      </c>
    </row>
    <row r="458" spans="1:17">
      <c r="A458" s="48">
        <v>8.625</v>
      </c>
      <c r="B458" s="49">
        <v>44</v>
      </c>
      <c r="C458" s="49" t="s">
        <v>45</v>
      </c>
      <c r="D458" s="49">
        <v>6950</v>
      </c>
      <c r="E458" s="49">
        <v>8120</v>
      </c>
      <c r="F458" s="49"/>
      <c r="G458" s="49">
        <v>8120</v>
      </c>
      <c r="H458" s="49">
        <v>8120</v>
      </c>
      <c r="I458" s="49"/>
      <c r="J458" s="49">
        <v>887</v>
      </c>
      <c r="K458" s="49">
        <v>1105</v>
      </c>
      <c r="L458" s="49">
        <v>1021</v>
      </c>
      <c r="M458" s="49">
        <v>5</v>
      </c>
      <c r="N458" s="49">
        <v>7.625</v>
      </c>
      <c r="O458" s="49">
        <v>7.5</v>
      </c>
      <c r="P458" s="50">
        <f t="shared" si="14"/>
        <v>1.5785894695939381E-2</v>
      </c>
      <c r="Q458" s="50">
        <f t="shared" si="15"/>
        <v>5.6480109772683113E-2</v>
      </c>
    </row>
    <row r="459" spans="1:17">
      <c r="A459" s="48">
        <v>8.625</v>
      </c>
      <c r="B459" s="49">
        <v>44</v>
      </c>
      <c r="C459" s="49" t="s">
        <v>46</v>
      </c>
      <c r="D459" s="49">
        <v>9100</v>
      </c>
      <c r="E459" s="49">
        <v>8120</v>
      </c>
      <c r="F459" s="49"/>
      <c r="G459" s="49">
        <v>8120</v>
      </c>
      <c r="H459" s="49">
        <v>8120</v>
      </c>
      <c r="I459" s="49"/>
      <c r="J459" s="49">
        <v>1004</v>
      </c>
      <c r="K459" s="49">
        <v>1167</v>
      </c>
      <c r="L459" s="49">
        <v>1021</v>
      </c>
      <c r="M459" s="49">
        <v>5</v>
      </c>
      <c r="N459" s="49">
        <v>7.625</v>
      </c>
      <c r="O459" s="49">
        <v>7.5</v>
      </c>
      <c r="P459" s="50">
        <f t="shared" si="14"/>
        <v>1.5785894695939381E-2</v>
      </c>
      <c r="Q459" s="50">
        <f t="shared" si="15"/>
        <v>5.6480109772683113E-2</v>
      </c>
    </row>
    <row r="460" spans="1:17">
      <c r="A460" s="48">
        <v>8.625</v>
      </c>
      <c r="B460" s="49">
        <v>44</v>
      </c>
      <c r="C460" s="49" t="s">
        <v>47</v>
      </c>
      <c r="D460" s="49">
        <v>7490</v>
      </c>
      <c r="E460" s="49">
        <v>9130</v>
      </c>
      <c r="F460" s="49"/>
      <c r="G460" s="49">
        <v>9130</v>
      </c>
      <c r="H460" s="49">
        <v>9130</v>
      </c>
      <c r="I460" s="49"/>
      <c r="J460" s="49">
        <v>965</v>
      </c>
      <c r="K460" s="49">
        <v>1146</v>
      </c>
      <c r="L460" s="49">
        <v>1149</v>
      </c>
      <c r="M460" s="49">
        <v>5</v>
      </c>
      <c r="N460" s="49">
        <v>7.625</v>
      </c>
      <c r="O460" s="49">
        <v>7.5</v>
      </c>
      <c r="P460" s="50">
        <f t="shared" si="14"/>
        <v>1.5785894695939381E-2</v>
      </c>
      <c r="Q460" s="50">
        <f t="shared" si="15"/>
        <v>5.6480109772683113E-2</v>
      </c>
    </row>
    <row r="461" spans="1:17">
      <c r="A461" s="48">
        <v>8.625</v>
      </c>
      <c r="B461" s="49">
        <v>44</v>
      </c>
      <c r="C461" s="49" t="s">
        <v>57</v>
      </c>
      <c r="D461" s="49">
        <v>9100</v>
      </c>
      <c r="E461" s="49">
        <v>9130</v>
      </c>
      <c r="F461" s="49"/>
      <c r="G461" s="49">
        <v>9130</v>
      </c>
      <c r="H461" s="49">
        <v>9130</v>
      </c>
      <c r="I461" s="49"/>
      <c r="J461" s="49">
        <v>1004</v>
      </c>
      <c r="K461" s="49">
        <v>1167</v>
      </c>
      <c r="L461" s="49">
        <v>1149</v>
      </c>
      <c r="M461" s="49">
        <v>5</v>
      </c>
      <c r="N461" s="49">
        <v>7.625</v>
      </c>
      <c r="O461" s="49">
        <v>7.5</v>
      </c>
      <c r="P461" s="50">
        <f t="shared" si="14"/>
        <v>1.5785894695939381E-2</v>
      </c>
      <c r="Q461" s="50">
        <f t="shared" si="15"/>
        <v>5.6480109772683113E-2</v>
      </c>
    </row>
    <row r="462" spans="1:17">
      <c r="A462" s="48">
        <v>8.625</v>
      </c>
      <c r="B462" s="49">
        <v>44</v>
      </c>
      <c r="C462" s="49" t="s">
        <v>48</v>
      </c>
      <c r="D462" s="49">
        <v>9100</v>
      </c>
      <c r="E462" s="49">
        <v>9640</v>
      </c>
      <c r="F462" s="49"/>
      <c r="G462" s="49">
        <v>9640</v>
      </c>
      <c r="H462" s="49">
        <v>9640</v>
      </c>
      <c r="I462" s="49"/>
      <c r="J462" s="49">
        <v>1030</v>
      </c>
      <c r="K462" s="49">
        <v>1244</v>
      </c>
      <c r="L462" s="49">
        <v>1212</v>
      </c>
      <c r="M462" s="49">
        <v>5</v>
      </c>
      <c r="N462" s="49">
        <v>7.625</v>
      </c>
      <c r="O462" s="49">
        <v>7.5</v>
      </c>
      <c r="P462" s="50">
        <f t="shared" si="14"/>
        <v>1.5785894695939381E-2</v>
      </c>
      <c r="Q462" s="50">
        <f t="shared" si="15"/>
        <v>5.6480109772683113E-2</v>
      </c>
    </row>
    <row r="463" spans="1:17">
      <c r="A463" s="48">
        <v>8.625</v>
      </c>
      <c r="B463" s="49">
        <v>44</v>
      </c>
      <c r="C463" s="49" t="s">
        <v>49</v>
      </c>
      <c r="D463" s="49">
        <v>7740</v>
      </c>
      <c r="E463" s="49">
        <v>9640</v>
      </c>
      <c r="F463" s="49"/>
      <c r="G463" s="49">
        <v>9640</v>
      </c>
      <c r="H463" s="49">
        <v>9640</v>
      </c>
      <c r="I463" s="49"/>
      <c r="J463" s="49">
        <v>1017</v>
      </c>
      <c r="K463" s="49">
        <v>1206</v>
      </c>
      <c r="L463" s="49">
        <v>1212</v>
      </c>
      <c r="M463" s="49">
        <v>5</v>
      </c>
      <c r="N463" s="49">
        <v>7.625</v>
      </c>
      <c r="O463" s="49">
        <v>7.5</v>
      </c>
      <c r="P463" s="50">
        <f t="shared" si="14"/>
        <v>1.5785894695939381E-2</v>
      </c>
      <c r="Q463" s="50">
        <f t="shared" si="15"/>
        <v>5.6480109772683113E-2</v>
      </c>
    </row>
    <row r="464" spans="1:17">
      <c r="A464" s="48">
        <v>8.625</v>
      </c>
      <c r="B464" s="49">
        <v>44</v>
      </c>
      <c r="C464" s="49" t="s">
        <v>59</v>
      </c>
      <c r="D464" s="49">
        <v>9100</v>
      </c>
      <c r="E464" s="49">
        <v>9640</v>
      </c>
      <c r="F464" s="49"/>
      <c r="G464" s="49">
        <v>9640</v>
      </c>
      <c r="H464" s="49">
        <v>9640</v>
      </c>
      <c r="I464" s="49"/>
      <c r="J464" s="49">
        <v>1017</v>
      </c>
      <c r="K464" s="49">
        <v>1206</v>
      </c>
      <c r="L464" s="49">
        <v>1212</v>
      </c>
      <c r="M464" s="49">
        <v>5</v>
      </c>
      <c r="N464" s="49">
        <v>7.625</v>
      </c>
      <c r="O464" s="49">
        <v>7.5</v>
      </c>
      <c r="P464" s="50">
        <f t="shared" si="14"/>
        <v>1.5785894695939381E-2</v>
      </c>
      <c r="Q464" s="50">
        <f t="shared" si="15"/>
        <v>5.6480109772683113E-2</v>
      </c>
    </row>
    <row r="465" spans="1:17">
      <c r="A465" s="48">
        <v>8.625</v>
      </c>
      <c r="B465" s="49">
        <v>44</v>
      </c>
      <c r="C465" s="49" t="s">
        <v>50</v>
      </c>
      <c r="D465" s="49">
        <v>7740</v>
      </c>
      <c r="E465" s="49">
        <v>9640</v>
      </c>
      <c r="F465" s="49"/>
      <c r="G465" s="49">
        <v>9640</v>
      </c>
      <c r="H465" s="49">
        <v>9640</v>
      </c>
      <c r="I465" s="49"/>
      <c r="J465" s="49">
        <v>1017</v>
      </c>
      <c r="K465" s="49">
        <v>1206</v>
      </c>
      <c r="L465" s="49">
        <v>1212</v>
      </c>
      <c r="M465" s="49">
        <v>5</v>
      </c>
      <c r="N465" s="49">
        <v>7.625</v>
      </c>
      <c r="O465" s="49">
        <v>7.5</v>
      </c>
      <c r="P465" s="50">
        <f t="shared" si="14"/>
        <v>1.5785894695939381E-2</v>
      </c>
      <c r="Q465" s="50">
        <f t="shared" si="15"/>
        <v>5.6480109772683113E-2</v>
      </c>
    </row>
    <row r="466" spans="1:17">
      <c r="A466" s="48">
        <v>8.625</v>
      </c>
      <c r="B466" s="49">
        <v>44</v>
      </c>
      <c r="C466" s="49" t="s">
        <v>51</v>
      </c>
      <c r="D466" s="49">
        <v>9100</v>
      </c>
      <c r="E466" s="49">
        <v>11160</v>
      </c>
      <c r="F466" s="49"/>
      <c r="G466" s="49">
        <v>11160</v>
      </c>
      <c r="H466" s="49">
        <v>11160</v>
      </c>
      <c r="I466" s="49"/>
      <c r="J466" s="49">
        <v>1186</v>
      </c>
      <c r="K466" s="49">
        <v>1423</v>
      </c>
      <c r="L466" s="49">
        <v>1404</v>
      </c>
      <c r="M466" s="49">
        <v>5</v>
      </c>
      <c r="N466" s="49">
        <v>7.625</v>
      </c>
      <c r="O466" s="49">
        <v>7.5</v>
      </c>
      <c r="P466" s="50">
        <f t="shared" si="14"/>
        <v>1.5785894695939381E-2</v>
      </c>
      <c r="Q466" s="50">
        <f t="shared" si="15"/>
        <v>5.6480109772683113E-2</v>
      </c>
    </row>
    <row r="467" spans="1:17">
      <c r="A467" s="48">
        <v>8.625</v>
      </c>
      <c r="B467" s="49">
        <v>44</v>
      </c>
      <c r="C467" s="49" t="s">
        <v>52</v>
      </c>
      <c r="D467" s="49">
        <v>8420</v>
      </c>
      <c r="E467" s="49">
        <v>11160</v>
      </c>
      <c r="F467" s="49"/>
      <c r="G467" s="49">
        <v>11160</v>
      </c>
      <c r="H467" s="49">
        <v>11160</v>
      </c>
      <c r="I467" s="49"/>
      <c r="J467" s="49">
        <v>1186</v>
      </c>
      <c r="K467" s="49">
        <v>1423</v>
      </c>
      <c r="L467" s="49">
        <v>1404</v>
      </c>
      <c r="M467" s="49">
        <v>5</v>
      </c>
      <c r="N467" s="49">
        <v>7.625</v>
      </c>
      <c r="O467" s="49">
        <v>7.5</v>
      </c>
      <c r="P467" s="50">
        <f t="shared" si="14"/>
        <v>1.5785894695939381E-2</v>
      </c>
      <c r="Q467" s="50">
        <f t="shared" si="15"/>
        <v>5.6480109772683113E-2</v>
      </c>
    </row>
    <row r="468" spans="1:17">
      <c r="A468" s="48">
        <v>8.625</v>
      </c>
      <c r="B468" s="49">
        <v>44</v>
      </c>
      <c r="C468" s="49" t="s">
        <v>56</v>
      </c>
      <c r="D468" s="49">
        <v>9100</v>
      </c>
      <c r="E468" s="49">
        <v>12680</v>
      </c>
      <c r="F468" s="49"/>
      <c r="G468" s="49">
        <v>12680</v>
      </c>
      <c r="H468" s="49">
        <v>12680</v>
      </c>
      <c r="I468" s="49"/>
      <c r="J468" s="49">
        <v>1330</v>
      </c>
      <c r="K468" s="49">
        <v>1562</v>
      </c>
      <c r="L468" s="49">
        <v>1595</v>
      </c>
      <c r="M468" s="49">
        <v>5</v>
      </c>
      <c r="N468" s="49">
        <v>7.625</v>
      </c>
      <c r="O468" s="49">
        <v>7.5</v>
      </c>
      <c r="P468" s="50">
        <f t="shared" si="14"/>
        <v>1.5785894695939381E-2</v>
      </c>
      <c r="Q468" s="50">
        <f t="shared" si="15"/>
        <v>5.6480109772683113E-2</v>
      </c>
    </row>
    <row r="469" spans="1:17">
      <c r="A469" s="48">
        <v>8.625</v>
      </c>
      <c r="B469" s="49">
        <v>44</v>
      </c>
      <c r="C469" s="49" t="s">
        <v>53</v>
      </c>
      <c r="D469" s="49">
        <v>8980</v>
      </c>
      <c r="E469" s="49">
        <v>12680</v>
      </c>
      <c r="F469" s="49"/>
      <c r="G469" s="49">
        <v>12680</v>
      </c>
      <c r="H469" s="49">
        <v>12680</v>
      </c>
      <c r="I469" s="49"/>
      <c r="J469" s="49">
        <v>1330</v>
      </c>
      <c r="K469" s="49">
        <v>1562</v>
      </c>
      <c r="L469" s="49">
        <v>1595</v>
      </c>
      <c r="M469" s="49">
        <v>5</v>
      </c>
      <c r="N469" s="49">
        <v>7.625</v>
      </c>
      <c r="O469" s="49">
        <v>7.5</v>
      </c>
      <c r="P469" s="50">
        <f t="shared" si="14"/>
        <v>1.5785894695939381E-2</v>
      </c>
      <c r="Q469" s="50">
        <f t="shared" si="15"/>
        <v>5.6480109772683113E-2</v>
      </c>
    </row>
    <row r="470" spans="1:17">
      <c r="A470" s="48">
        <v>8.625</v>
      </c>
      <c r="B470" s="49">
        <v>44</v>
      </c>
      <c r="C470" s="49" t="s">
        <v>55</v>
      </c>
      <c r="D470" s="49">
        <v>9640</v>
      </c>
      <c r="E470" s="49">
        <v>15220</v>
      </c>
      <c r="F470" s="49"/>
      <c r="G470" s="49">
        <v>15220</v>
      </c>
      <c r="H470" s="49">
        <v>15220</v>
      </c>
      <c r="I470" s="49"/>
      <c r="J470" s="49">
        <v>1591</v>
      </c>
      <c r="K470" s="49">
        <v>1859</v>
      </c>
      <c r="L470" s="49">
        <v>1914</v>
      </c>
      <c r="M470" s="49">
        <v>5</v>
      </c>
      <c r="N470" s="49">
        <v>7.625</v>
      </c>
      <c r="O470" s="49">
        <v>7.5</v>
      </c>
      <c r="P470" s="50">
        <f t="shared" si="14"/>
        <v>1.5785894695939381E-2</v>
      </c>
      <c r="Q470" s="50">
        <f t="shared" si="15"/>
        <v>5.6480109772683113E-2</v>
      </c>
    </row>
    <row r="471" spans="1:17">
      <c r="A471" s="51">
        <v>9.625</v>
      </c>
      <c r="B471" s="52">
        <v>32.299999999999997</v>
      </c>
      <c r="C471" s="52" t="s">
        <v>58</v>
      </c>
      <c r="D471" s="52">
        <v>1370</v>
      </c>
      <c r="E471" s="52">
        <v>2270</v>
      </c>
      <c r="F471" s="52">
        <v>2270</v>
      </c>
      <c r="G471" s="52"/>
      <c r="H471" s="52"/>
      <c r="I471" s="52">
        <v>254</v>
      </c>
      <c r="J471" s="52"/>
      <c r="K471" s="52"/>
      <c r="L471" s="52">
        <v>365</v>
      </c>
      <c r="M471" s="52">
        <v>0.312</v>
      </c>
      <c r="N471" s="52">
        <v>9.0009999999999994</v>
      </c>
      <c r="O471" s="52">
        <v>8.8450000000000006</v>
      </c>
      <c r="P471" s="53">
        <f t="shared" si="14"/>
        <v>1.1290678064892186E-2</v>
      </c>
      <c r="Q471" s="53">
        <f t="shared" si="15"/>
        <v>7.8704100446862227E-2</v>
      </c>
    </row>
    <row r="472" spans="1:17">
      <c r="A472" s="51">
        <v>9.625</v>
      </c>
      <c r="B472" s="52">
        <v>36</v>
      </c>
      <c r="C472" s="52" t="s">
        <v>58</v>
      </c>
      <c r="D472" s="52">
        <v>1720</v>
      </c>
      <c r="E472" s="52">
        <v>2560</v>
      </c>
      <c r="F472" s="52">
        <v>2560</v>
      </c>
      <c r="G472" s="52"/>
      <c r="H472" s="52"/>
      <c r="I472" s="52">
        <v>294</v>
      </c>
      <c r="J472" s="52"/>
      <c r="K472" s="52"/>
      <c r="L472" s="52">
        <v>410</v>
      </c>
      <c r="M472" s="52">
        <v>0.35199999999999998</v>
      </c>
      <c r="N472" s="52">
        <v>8.9209999999999994</v>
      </c>
      <c r="O472" s="52">
        <v>8.7650000000000006</v>
      </c>
      <c r="P472" s="53">
        <f t="shared" si="14"/>
        <v>1.2683489411307565E-2</v>
      </c>
      <c r="Q472" s="53">
        <f t="shared" si="15"/>
        <v>7.7311289100446851E-2</v>
      </c>
    </row>
    <row r="473" spans="1:17">
      <c r="A473" s="51">
        <v>9.625</v>
      </c>
      <c r="B473" s="52">
        <v>36</v>
      </c>
      <c r="C473" s="52" t="s">
        <v>40</v>
      </c>
      <c r="D473" s="52">
        <v>2020</v>
      </c>
      <c r="E473" s="52">
        <v>3520</v>
      </c>
      <c r="F473" s="52">
        <v>3520</v>
      </c>
      <c r="G473" s="52">
        <v>3520</v>
      </c>
      <c r="H473" s="52">
        <v>3520</v>
      </c>
      <c r="I473" s="52">
        <v>394</v>
      </c>
      <c r="J473" s="52">
        <v>453</v>
      </c>
      <c r="K473" s="52">
        <v>639</v>
      </c>
      <c r="L473" s="52">
        <v>564</v>
      </c>
      <c r="M473" s="52">
        <v>0.35199999999999998</v>
      </c>
      <c r="N473" s="52">
        <v>8.9209999999999994</v>
      </c>
      <c r="O473" s="52">
        <v>8.7650000000000006</v>
      </c>
      <c r="P473" s="53">
        <f t="shared" si="14"/>
        <v>1.2683489411307565E-2</v>
      </c>
      <c r="Q473" s="53">
        <f t="shared" si="15"/>
        <v>7.7311289100446851E-2</v>
      </c>
    </row>
    <row r="474" spans="1:17">
      <c r="A474" s="51">
        <v>9.625</v>
      </c>
      <c r="B474" s="52">
        <v>36</v>
      </c>
      <c r="C474" s="52" t="s">
        <v>41</v>
      </c>
      <c r="D474" s="52">
        <v>2020</v>
      </c>
      <c r="E474" s="52">
        <v>3520</v>
      </c>
      <c r="F474" s="52">
        <v>3520</v>
      </c>
      <c r="G474" s="52">
        <v>3520</v>
      </c>
      <c r="H474" s="52">
        <v>3520</v>
      </c>
      <c r="I474" s="52">
        <v>423</v>
      </c>
      <c r="J474" s="52">
        <v>489</v>
      </c>
      <c r="K474" s="52">
        <v>755</v>
      </c>
      <c r="L474" s="52">
        <v>564</v>
      </c>
      <c r="M474" s="52">
        <v>0.35199999999999998</v>
      </c>
      <c r="N474" s="52">
        <v>8.9209999999999994</v>
      </c>
      <c r="O474" s="52">
        <v>8.7650000000000006</v>
      </c>
      <c r="P474" s="53">
        <f t="shared" si="14"/>
        <v>1.2683489411307565E-2</v>
      </c>
      <c r="Q474" s="53">
        <f t="shared" si="15"/>
        <v>7.7311289100446851E-2</v>
      </c>
    </row>
    <row r="475" spans="1:17">
      <c r="A475" s="51">
        <v>9.625</v>
      </c>
      <c r="B475" s="52">
        <v>36</v>
      </c>
      <c r="C475" s="52" t="s">
        <v>60</v>
      </c>
      <c r="D475" s="52">
        <v>2980</v>
      </c>
      <c r="E475" s="52">
        <v>3520</v>
      </c>
      <c r="F475" s="52">
        <v>3520</v>
      </c>
      <c r="G475" s="52">
        <v>3520</v>
      </c>
      <c r="H475" s="52">
        <v>3520</v>
      </c>
      <c r="I475" s="52">
        <v>526</v>
      </c>
      <c r="J475" s="52">
        <v>605</v>
      </c>
      <c r="K475" s="52">
        <v>829</v>
      </c>
      <c r="L475" s="52">
        <v>564</v>
      </c>
      <c r="M475" s="52">
        <v>0.35199999999999998</v>
      </c>
      <c r="N475" s="52">
        <v>8.9209999999999994</v>
      </c>
      <c r="O475" s="52">
        <v>8.7650000000000006</v>
      </c>
      <c r="P475" s="53">
        <f t="shared" si="14"/>
        <v>1.2683489411307565E-2</v>
      </c>
      <c r="Q475" s="53">
        <f t="shared" si="15"/>
        <v>7.7311289100446851E-2</v>
      </c>
    </row>
    <row r="476" spans="1:17">
      <c r="A476" s="51">
        <v>9.625</v>
      </c>
      <c r="B476" s="52">
        <v>36</v>
      </c>
      <c r="C476" s="52" t="s">
        <v>42</v>
      </c>
      <c r="D476" s="52">
        <v>2190</v>
      </c>
      <c r="E476" s="52">
        <v>4160</v>
      </c>
      <c r="F476" s="52">
        <v>4160</v>
      </c>
      <c r="G476" s="52">
        <v>4160</v>
      </c>
      <c r="H476" s="52">
        <v>4160</v>
      </c>
      <c r="I476" s="52">
        <v>460</v>
      </c>
      <c r="J476" s="52">
        <v>529</v>
      </c>
      <c r="K476" s="52">
        <v>734</v>
      </c>
      <c r="L476" s="52">
        <v>667</v>
      </c>
      <c r="M476" s="52">
        <v>0.35199999999999998</v>
      </c>
      <c r="N476" s="52">
        <v>8.9209999999999994</v>
      </c>
      <c r="O476" s="52">
        <v>8.7650000000000006</v>
      </c>
      <c r="P476" s="53">
        <f t="shared" si="14"/>
        <v>1.2683489411307565E-2</v>
      </c>
      <c r="Q476" s="53">
        <f t="shared" si="15"/>
        <v>7.7311289100446851E-2</v>
      </c>
    </row>
    <row r="477" spans="1:17">
      <c r="A477" s="51">
        <v>9.625</v>
      </c>
      <c r="B477" s="52">
        <v>40</v>
      </c>
      <c r="C477" s="52" t="s">
        <v>40</v>
      </c>
      <c r="D477" s="52">
        <v>2570</v>
      </c>
      <c r="E477" s="52">
        <v>3950</v>
      </c>
      <c r="F477" s="52">
        <v>3950</v>
      </c>
      <c r="G477" s="52">
        <v>3950</v>
      </c>
      <c r="H477" s="52">
        <v>3950</v>
      </c>
      <c r="I477" s="52">
        <v>452</v>
      </c>
      <c r="J477" s="52">
        <v>520</v>
      </c>
      <c r="K477" s="52">
        <v>714</v>
      </c>
      <c r="L477" s="52">
        <v>630</v>
      </c>
      <c r="M477" s="52">
        <v>0.39500000000000002</v>
      </c>
      <c r="N477" s="52">
        <v>8.8350000000000009</v>
      </c>
      <c r="O477" s="52">
        <v>8.6790000000000003</v>
      </c>
      <c r="P477" s="53">
        <f t="shared" si="14"/>
        <v>1.4166893335923822E-2</v>
      </c>
      <c r="Q477" s="53">
        <f t="shared" si="15"/>
        <v>7.5827885175830584E-2</v>
      </c>
    </row>
    <row r="478" spans="1:17">
      <c r="A478" s="51">
        <v>9.625</v>
      </c>
      <c r="B478" s="52">
        <v>40</v>
      </c>
      <c r="C478" s="52" t="s">
        <v>41</v>
      </c>
      <c r="D478" s="52">
        <v>2570</v>
      </c>
      <c r="E478" s="52">
        <v>3950</v>
      </c>
      <c r="F478" s="52">
        <v>3950</v>
      </c>
      <c r="G478" s="52">
        <v>3950</v>
      </c>
      <c r="H478" s="52">
        <v>3950</v>
      </c>
      <c r="I478" s="52">
        <v>486</v>
      </c>
      <c r="J478" s="52">
        <v>561</v>
      </c>
      <c r="K478" s="52">
        <v>843</v>
      </c>
      <c r="L478" s="52">
        <v>630</v>
      </c>
      <c r="M478" s="52">
        <v>0.39500000000000002</v>
      </c>
      <c r="N478" s="52">
        <v>8.8350000000000009</v>
      </c>
      <c r="O478" s="52">
        <v>8.6790000000000003</v>
      </c>
      <c r="P478" s="53">
        <f t="shared" si="14"/>
        <v>1.4166893335923822E-2</v>
      </c>
      <c r="Q478" s="53">
        <f t="shared" si="15"/>
        <v>7.5827885175830584E-2</v>
      </c>
    </row>
    <row r="479" spans="1:17">
      <c r="A479" s="51">
        <v>9.625</v>
      </c>
      <c r="B479" s="52">
        <v>40</v>
      </c>
      <c r="C479" s="52" t="s">
        <v>60</v>
      </c>
      <c r="D479" s="52">
        <v>4230</v>
      </c>
      <c r="E479" s="52">
        <v>3950</v>
      </c>
      <c r="F479" s="52">
        <v>3950</v>
      </c>
      <c r="G479" s="52">
        <v>3950</v>
      </c>
      <c r="H479" s="52">
        <v>3950</v>
      </c>
      <c r="I479" s="52">
        <v>604</v>
      </c>
      <c r="J479" s="52">
        <v>64</v>
      </c>
      <c r="K479" s="52">
        <v>926</v>
      </c>
      <c r="L479" s="52">
        <v>630</v>
      </c>
      <c r="M479" s="52">
        <v>0.39500000000000002</v>
      </c>
      <c r="N479" s="52">
        <v>8.8350000000000009</v>
      </c>
      <c r="O479" s="52">
        <v>8.6790000000000003</v>
      </c>
      <c r="P479" s="53">
        <f t="shared" si="14"/>
        <v>1.4166893335923822E-2</v>
      </c>
      <c r="Q479" s="53">
        <f t="shared" si="15"/>
        <v>7.5827885175830584E-2</v>
      </c>
    </row>
    <row r="480" spans="1:17">
      <c r="A480" s="51">
        <v>9.625</v>
      </c>
      <c r="B480" s="52">
        <v>40</v>
      </c>
      <c r="C480" s="52" t="s">
        <v>42</v>
      </c>
      <c r="D480" s="52">
        <v>2770</v>
      </c>
      <c r="E480" s="52">
        <v>4670</v>
      </c>
      <c r="F480" s="52">
        <v>4670</v>
      </c>
      <c r="G480" s="52">
        <v>4670</v>
      </c>
      <c r="H480" s="52">
        <v>4670</v>
      </c>
      <c r="I480" s="52">
        <v>528</v>
      </c>
      <c r="J480" s="52">
        <v>608</v>
      </c>
      <c r="K480" s="52">
        <v>823</v>
      </c>
      <c r="L480" s="52">
        <v>745</v>
      </c>
      <c r="M480" s="52">
        <v>0.39500000000000002</v>
      </c>
      <c r="N480" s="52">
        <v>8.8350000000000009</v>
      </c>
      <c r="O480" s="52">
        <v>8.6790000000000003</v>
      </c>
      <c r="P480" s="53">
        <f t="shared" si="14"/>
        <v>1.4166893335923822E-2</v>
      </c>
      <c r="Q480" s="53">
        <f t="shared" si="15"/>
        <v>7.5827885175830584E-2</v>
      </c>
    </row>
    <row r="481" spans="1:17">
      <c r="A481" s="51">
        <v>9.625</v>
      </c>
      <c r="B481" s="52">
        <v>40</v>
      </c>
      <c r="C481" s="52" t="s">
        <v>43</v>
      </c>
      <c r="D481" s="52">
        <v>3090</v>
      </c>
      <c r="E481" s="52">
        <v>5750</v>
      </c>
      <c r="F481" s="52"/>
      <c r="G481" s="52">
        <v>5750</v>
      </c>
      <c r="H481" s="52">
        <v>5750</v>
      </c>
      <c r="I481" s="52"/>
      <c r="J481" s="52">
        <v>727</v>
      </c>
      <c r="K481" s="52">
        <v>947</v>
      </c>
      <c r="L481" s="52">
        <v>916</v>
      </c>
      <c r="M481" s="52">
        <v>0.39500000000000002</v>
      </c>
      <c r="N481" s="52">
        <v>8.8350000000000009</v>
      </c>
      <c r="O481" s="52">
        <v>8.6790000000000003</v>
      </c>
      <c r="P481" s="53">
        <f t="shared" si="14"/>
        <v>1.4166893335923822E-2</v>
      </c>
      <c r="Q481" s="53">
        <f t="shared" si="15"/>
        <v>7.5827885175830584E-2</v>
      </c>
    </row>
    <row r="482" spans="1:17">
      <c r="A482" s="51">
        <v>9.625</v>
      </c>
      <c r="B482" s="52">
        <v>40</v>
      </c>
      <c r="C482" s="52" t="s">
        <v>44</v>
      </c>
      <c r="D482" s="52">
        <v>4230</v>
      </c>
      <c r="E482" s="52">
        <v>5750</v>
      </c>
      <c r="F482" s="52"/>
      <c r="G482" s="52">
        <v>5750</v>
      </c>
      <c r="H482" s="52">
        <v>5750</v>
      </c>
      <c r="I482" s="52"/>
      <c r="J482" s="52">
        <v>837</v>
      </c>
      <c r="K482" s="52">
        <v>1042</v>
      </c>
      <c r="L482" s="52">
        <v>916</v>
      </c>
      <c r="M482" s="52">
        <v>0.39500000000000002</v>
      </c>
      <c r="N482" s="52">
        <v>8.8350000000000009</v>
      </c>
      <c r="O482" s="52">
        <v>8.6790000000000003</v>
      </c>
      <c r="P482" s="53">
        <f t="shared" si="14"/>
        <v>1.4166893335923822E-2</v>
      </c>
      <c r="Q482" s="53">
        <f t="shared" si="15"/>
        <v>7.5827885175830584E-2</v>
      </c>
    </row>
    <row r="483" spans="1:17">
      <c r="A483" s="51">
        <v>9.625</v>
      </c>
      <c r="B483" s="52">
        <v>40</v>
      </c>
      <c r="C483" s="52" t="s">
        <v>45</v>
      </c>
      <c r="D483" s="52">
        <v>3090</v>
      </c>
      <c r="E483" s="52">
        <v>5750</v>
      </c>
      <c r="F483" s="52"/>
      <c r="G483" s="52">
        <v>5750</v>
      </c>
      <c r="H483" s="52">
        <v>5750</v>
      </c>
      <c r="I483" s="52"/>
      <c r="J483" s="52">
        <v>737</v>
      </c>
      <c r="K483" s="52">
        <v>979</v>
      </c>
      <c r="L483" s="52">
        <v>916</v>
      </c>
      <c r="M483" s="52">
        <v>0.39500000000000002</v>
      </c>
      <c r="N483" s="52">
        <v>8.8350000000000009</v>
      </c>
      <c r="O483" s="52">
        <v>8.6790000000000003</v>
      </c>
      <c r="P483" s="53">
        <f t="shared" si="14"/>
        <v>1.4166893335923822E-2</v>
      </c>
      <c r="Q483" s="53">
        <f t="shared" si="15"/>
        <v>7.5827885175830584E-2</v>
      </c>
    </row>
    <row r="484" spans="1:17">
      <c r="A484" s="51">
        <v>9.625</v>
      </c>
      <c r="B484" s="52">
        <v>40</v>
      </c>
      <c r="C484" s="52" t="s">
        <v>46</v>
      </c>
      <c r="D484" s="52">
        <v>4230</v>
      </c>
      <c r="E484" s="52">
        <v>5750</v>
      </c>
      <c r="F484" s="52"/>
      <c r="G484" s="52">
        <v>5750</v>
      </c>
      <c r="H484" s="52">
        <v>5750</v>
      </c>
      <c r="I484" s="52"/>
      <c r="J484" s="52">
        <v>837</v>
      </c>
      <c r="K484" s="52">
        <v>1042</v>
      </c>
      <c r="L484" s="52">
        <v>916</v>
      </c>
      <c r="M484" s="52">
        <v>0.39500000000000002</v>
      </c>
      <c r="N484" s="52">
        <v>8.8350000000000009</v>
      </c>
      <c r="O484" s="52">
        <v>8.6790000000000003</v>
      </c>
      <c r="P484" s="53">
        <f t="shared" si="14"/>
        <v>1.4166893335923822E-2</v>
      </c>
      <c r="Q484" s="53">
        <f t="shared" si="15"/>
        <v>7.5827885175830584E-2</v>
      </c>
    </row>
    <row r="485" spans="1:17">
      <c r="A485" s="51">
        <v>9.625</v>
      </c>
      <c r="B485" s="52">
        <v>40</v>
      </c>
      <c r="C485" s="52" t="s">
        <v>47</v>
      </c>
      <c r="D485" s="52">
        <v>3250</v>
      </c>
      <c r="E485" s="52">
        <v>6460</v>
      </c>
      <c r="F485" s="52"/>
      <c r="G485" s="52">
        <v>6460</v>
      </c>
      <c r="H485" s="52">
        <v>6460</v>
      </c>
      <c r="I485" s="52"/>
      <c r="J485" s="52">
        <v>804</v>
      </c>
      <c r="K485" s="52">
        <v>1021</v>
      </c>
      <c r="L485" s="52">
        <v>1031</v>
      </c>
      <c r="M485" s="52">
        <v>0.39500000000000002</v>
      </c>
      <c r="N485" s="52">
        <v>8.8350000000000009</v>
      </c>
      <c r="O485" s="52">
        <v>8.6790000000000003</v>
      </c>
      <c r="P485" s="53">
        <f t="shared" si="14"/>
        <v>1.4166893335923822E-2</v>
      </c>
      <c r="Q485" s="53">
        <f t="shared" si="15"/>
        <v>7.5827885175830584E-2</v>
      </c>
    </row>
    <row r="486" spans="1:17">
      <c r="A486" s="51">
        <v>9.625</v>
      </c>
      <c r="B486" s="52">
        <v>40</v>
      </c>
      <c r="C486" s="52" t="s">
        <v>57</v>
      </c>
      <c r="D486" s="52">
        <v>4230</v>
      </c>
      <c r="E486" s="52">
        <v>6460</v>
      </c>
      <c r="F486" s="52"/>
      <c r="G486" s="52">
        <v>6460</v>
      </c>
      <c r="H486" s="52">
        <v>6460</v>
      </c>
      <c r="I486" s="52"/>
      <c r="J486" s="52">
        <v>837</v>
      </c>
      <c r="K486" s="52">
        <v>1042</v>
      </c>
      <c r="L486" s="52">
        <v>1031</v>
      </c>
      <c r="M486" s="52">
        <v>0.39500000000000002</v>
      </c>
      <c r="N486" s="52">
        <v>8.8350000000000009</v>
      </c>
      <c r="O486" s="52">
        <v>8.6790000000000003</v>
      </c>
      <c r="P486" s="53">
        <f t="shared" si="14"/>
        <v>1.4166893335923822E-2</v>
      </c>
      <c r="Q486" s="53">
        <f t="shared" si="15"/>
        <v>7.5827885175830584E-2</v>
      </c>
    </row>
    <row r="487" spans="1:17">
      <c r="A487" s="51">
        <v>9.625</v>
      </c>
      <c r="B487" s="52">
        <v>40</v>
      </c>
      <c r="C487" s="52" t="s">
        <v>48</v>
      </c>
      <c r="D487" s="52">
        <v>4230</v>
      </c>
      <c r="E487" s="52">
        <v>6820</v>
      </c>
      <c r="F487" s="52"/>
      <c r="G487" s="52">
        <v>6820</v>
      </c>
      <c r="H487" s="52">
        <v>6820</v>
      </c>
      <c r="I487" s="52"/>
      <c r="J487" s="52">
        <v>858</v>
      </c>
      <c r="K487" s="52">
        <v>1106</v>
      </c>
      <c r="L487" s="52">
        <v>1088</v>
      </c>
      <c r="M487" s="52">
        <v>0.39500000000000002</v>
      </c>
      <c r="N487" s="52">
        <v>8.8350000000000009</v>
      </c>
      <c r="O487" s="52">
        <v>8.6790000000000003</v>
      </c>
      <c r="P487" s="53">
        <f t="shared" si="14"/>
        <v>1.4166893335923822E-2</v>
      </c>
      <c r="Q487" s="53">
        <f t="shared" si="15"/>
        <v>7.5827885175830584E-2</v>
      </c>
    </row>
    <row r="488" spans="1:17">
      <c r="A488" s="51">
        <v>9.625</v>
      </c>
      <c r="B488" s="52">
        <v>40</v>
      </c>
      <c r="C488" s="52" t="s">
        <v>49</v>
      </c>
      <c r="D488" s="52">
        <v>3320</v>
      </c>
      <c r="E488" s="52">
        <v>6820</v>
      </c>
      <c r="F488" s="52"/>
      <c r="G488" s="52">
        <v>6820</v>
      </c>
      <c r="H488" s="52">
        <v>6820</v>
      </c>
      <c r="I488" s="52"/>
      <c r="J488" s="52">
        <v>847</v>
      </c>
      <c r="K488" s="52">
        <v>1074</v>
      </c>
      <c r="L488" s="52">
        <v>1088</v>
      </c>
      <c r="M488" s="52">
        <v>0.39500000000000002</v>
      </c>
      <c r="N488" s="52">
        <v>8.8350000000000009</v>
      </c>
      <c r="O488" s="52">
        <v>8.6790000000000003</v>
      </c>
      <c r="P488" s="53">
        <f t="shared" si="14"/>
        <v>1.4166893335923822E-2</v>
      </c>
      <c r="Q488" s="53">
        <f t="shared" si="15"/>
        <v>7.5827885175830584E-2</v>
      </c>
    </row>
    <row r="489" spans="1:17">
      <c r="A489" s="51">
        <v>9.625</v>
      </c>
      <c r="B489" s="52">
        <v>40</v>
      </c>
      <c r="C489" s="52" t="s">
        <v>59</v>
      </c>
      <c r="D489" s="52">
        <v>4230</v>
      </c>
      <c r="E489" s="52">
        <v>6820</v>
      </c>
      <c r="F489" s="52"/>
      <c r="G489" s="52">
        <v>6820</v>
      </c>
      <c r="H489" s="52">
        <v>6820</v>
      </c>
      <c r="I489" s="52"/>
      <c r="J489" s="52">
        <v>847</v>
      </c>
      <c r="K489" s="52">
        <v>1074</v>
      </c>
      <c r="L489" s="52">
        <v>1088</v>
      </c>
      <c r="M489" s="52">
        <v>0.39500000000000002</v>
      </c>
      <c r="N489" s="52">
        <v>8.8350000000000009</v>
      </c>
      <c r="O489" s="52">
        <v>8.6790000000000003</v>
      </c>
      <c r="P489" s="53">
        <f t="shared" si="14"/>
        <v>1.4166893335923822E-2</v>
      </c>
      <c r="Q489" s="53">
        <f t="shared" si="15"/>
        <v>7.5827885175830584E-2</v>
      </c>
    </row>
    <row r="490" spans="1:17">
      <c r="A490" s="51">
        <v>9.625</v>
      </c>
      <c r="B490" s="52">
        <v>40</v>
      </c>
      <c r="C490" s="52" t="s">
        <v>50</v>
      </c>
      <c r="D490" s="52">
        <v>3320</v>
      </c>
      <c r="E490" s="52">
        <v>6820</v>
      </c>
      <c r="F490" s="52"/>
      <c r="G490" s="52">
        <v>6820</v>
      </c>
      <c r="H490" s="52">
        <v>6820</v>
      </c>
      <c r="I490" s="52"/>
      <c r="J490" s="52">
        <v>847</v>
      </c>
      <c r="K490" s="52">
        <v>1074</v>
      </c>
      <c r="L490" s="52">
        <v>1088</v>
      </c>
      <c r="M490" s="52">
        <v>0.39500000000000002</v>
      </c>
      <c r="N490" s="52">
        <v>8.8350000000000009</v>
      </c>
      <c r="O490" s="52">
        <v>8.6790000000000003</v>
      </c>
      <c r="P490" s="53">
        <f t="shared" si="14"/>
        <v>1.4166893335923822E-2</v>
      </c>
      <c r="Q490" s="53">
        <f t="shared" si="15"/>
        <v>7.5827885175830584E-2</v>
      </c>
    </row>
    <row r="491" spans="1:17">
      <c r="A491" s="51">
        <v>9.625</v>
      </c>
      <c r="B491" s="52">
        <v>43.5</v>
      </c>
      <c r="C491" s="52" t="s">
        <v>42</v>
      </c>
      <c r="D491" s="52">
        <v>3520</v>
      </c>
      <c r="E491" s="52">
        <v>5140</v>
      </c>
      <c r="F491" s="52"/>
      <c r="G491" s="52">
        <v>5140</v>
      </c>
      <c r="H491" s="52">
        <v>5140</v>
      </c>
      <c r="I491" s="52"/>
      <c r="J491" s="52">
        <v>679</v>
      </c>
      <c r="K491" s="52">
        <v>899</v>
      </c>
      <c r="L491" s="52">
        <v>816</v>
      </c>
      <c r="M491" s="52">
        <v>0.435</v>
      </c>
      <c r="N491" s="52">
        <v>8.7550000000000008</v>
      </c>
      <c r="O491" s="52">
        <v>8.5990000000000002</v>
      </c>
      <c r="P491" s="53">
        <f t="shared" si="14"/>
        <v>1.5533903244608495E-2</v>
      </c>
      <c r="Q491" s="53">
        <f t="shared" si="15"/>
        <v>7.4460875267145912E-2</v>
      </c>
    </row>
    <row r="492" spans="1:17">
      <c r="A492" s="51">
        <v>9.625</v>
      </c>
      <c r="B492" s="52">
        <v>43.5</v>
      </c>
      <c r="C492" s="52" t="s">
        <v>43</v>
      </c>
      <c r="D492" s="52">
        <v>3810</v>
      </c>
      <c r="E492" s="52">
        <v>6330</v>
      </c>
      <c r="F492" s="52"/>
      <c r="G492" s="52">
        <v>6330</v>
      </c>
      <c r="H492" s="52">
        <v>6330</v>
      </c>
      <c r="I492" s="52"/>
      <c r="J492" s="52">
        <v>813</v>
      </c>
      <c r="K492" s="52">
        <v>1038</v>
      </c>
      <c r="L492" s="52">
        <v>1005</v>
      </c>
      <c r="M492" s="52">
        <v>0.435</v>
      </c>
      <c r="N492" s="52">
        <v>8.7550000000000008</v>
      </c>
      <c r="O492" s="52">
        <v>8.5990000000000002</v>
      </c>
      <c r="P492" s="53">
        <f t="shared" si="14"/>
        <v>1.5533903244608495E-2</v>
      </c>
      <c r="Q492" s="53">
        <f t="shared" si="15"/>
        <v>7.4460875267145912E-2</v>
      </c>
    </row>
    <row r="493" spans="1:17">
      <c r="A493" s="51">
        <v>9.625</v>
      </c>
      <c r="B493" s="52">
        <v>43.5</v>
      </c>
      <c r="C493" s="52" t="s">
        <v>44</v>
      </c>
      <c r="D493" s="52">
        <v>5600</v>
      </c>
      <c r="E493" s="52">
        <v>6330</v>
      </c>
      <c r="F493" s="52"/>
      <c r="G493" s="52">
        <v>6330</v>
      </c>
      <c r="H493" s="52">
        <v>6330</v>
      </c>
      <c r="I493" s="52"/>
      <c r="J493" s="52">
        <v>936</v>
      </c>
      <c r="K493" s="52">
        <v>1142</v>
      </c>
      <c r="L493" s="52">
        <v>1005</v>
      </c>
      <c r="M493" s="52">
        <v>0.435</v>
      </c>
      <c r="N493" s="52">
        <v>8.7550000000000008</v>
      </c>
      <c r="O493" s="52">
        <v>8.5990000000000002</v>
      </c>
      <c r="P493" s="53">
        <f t="shared" si="14"/>
        <v>1.5533903244608495E-2</v>
      </c>
      <c r="Q493" s="53">
        <f t="shared" si="15"/>
        <v>7.4460875267145912E-2</v>
      </c>
    </row>
    <row r="494" spans="1:17">
      <c r="A494" s="51">
        <v>9.625</v>
      </c>
      <c r="B494" s="52">
        <v>43.5</v>
      </c>
      <c r="C494" s="52" t="s">
        <v>45</v>
      </c>
      <c r="D494" s="52">
        <v>3810</v>
      </c>
      <c r="E494" s="52">
        <v>6330</v>
      </c>
      <c r="F494" s="52"/>
      <c r="G494" s="52">
        <v>6330</v>
      </c>
      <c r="H494" s="52">
        <v>6330</v>
      </c>
      <c r="I494" s="52"/>
      <c r="J494" s="52">
        <v>825</v>
      </c>
      <c r="K494" s="52">
        <v>1074</v>
      </c>
      <c r="L494" s="52">
        <v>1005</v>
      </c>
      <c r="M494" s="52">
        <v>0.435</v>
      </c>
      <c r="N494" s="52">
        <v>8.7550000000000008</v>
      </c>
      <c r="O494" s="52">
        <v>8.5990000000000002</v>
      </c>
      <c r="P494" s="53">
        <f t="shared" si="14"/>
        <v>1.5533903244608495E-2</v>
      </c>
      <c r="Q494" s="53">
        <f t="shared" si="15"/>
        <v>7.4460875267145912E-2</v>
      </c>
    </row>
    <row r="495" spans="1:17">
      <c r="A495" s="51">
        <v>9.625</v>
      </c>
      <c r="B495" s="52">
        <v>43.5</v>
      </c>
      <c r="C495" s="52" t="s">
        <v>46</v>
      </c>
      <c r="D495" s="52">
        <v>5600</v>
      </c>
      <c r="E495" s="52">
        <v>6330</v>
      </c>
      <c r="F495" s="52"/>
      <c r="G495" s="52">
        <v>6330</v>
      </c>
      <c r="H495" s="52">
        <v>6330</v>
      </c>
      <c r="I495" s="52"/>
      <c r="J495" s="52">
        <v>936</v>
      </c>
      <c r="K495" s="52">
        <v>1142</v>
      </c>
      <c r="L495" s="52">
        <v>1005</v>
      </c>
      <c r="M495" s="52">
        <v>0.435</v>
      </c>
      <c r="N495" s="52">
        <v>8.7550000000000008</v>
      </c>
      <c r="O495" s="52">
        <v>8.5990000000000002</v>
      </c>
      <c r="P495" s="53">
        <f t="shared" si="14"/>
        <v>1.5533903244608495E-2</v>
      </c>
      <c r="Q495" s="53">
        <f t="shared" si="15"/>
        <v>7.4460875267145912E-2</v>
      </c>
    </row>
    <row r="496" spans="1:17">
      <c r="A496" s="51">
        <v>9.625</v>
      </c>
      <c r="B496" s="52">
        <v>43.5</v>
      </c>
      <c r="C496" s="52" t="s">
        <v>47</v>
      </c>
      <c r="D496" s="52">
        <v>4010</v>
      </c>
      <c r="E496" s="52">
        <v>7120</v>
      </c>
      <c r="F496" s="52"/>
      <c r="G496" s="52">
        <v>7120</v>
      </c>
      <c r="H496" s="52">
        <v>7120</v>
      </c>
      <c r="I496" s="52"/>
      <c r="J496" s="52">
        <v>899</v>
      </c>
      <c r="K496" s="52">
        <v>1119</v>
      </c>
      <c r="L496" s="52">
        <v>1130</v>
      </c>
      <c r="M496" s="52">
        <v>0.435</v>
      </c>
      <c r="N496" s="52">
        <v>8.7550000000000008</v>
      </c>
      <c r="O496" s="52">
        <v>8.5990000000000002</v>
      </c>
      <c r="P496" s="53">
        <f t="shared" si="14"/>
        <v>1.5533903244608495E-2</v>
      </c>
      <c r="Q496" s="53">
        <f t="shared" si="15"/>
        <v>7.4460875267145912E-2</v>
      </c>
    </row>
    <row r="497" spans="1:17">
      <c r="A497" s="51">
        <v>9.625</v>
      </c>
      <c r="B497" s="52">
        <v>43.5</v>
      </c>
      <c r="C497" s="52" t="s">
        <v>57</v>
      </c>
      <c r="D497" s="52">
        <v>5600</v>
      </c>
      <c r="E497" s="52">
        <v>7120</v>
      </c>
      <c r="F497" s="52"/>
      <c r="G497" s="52">
        <v>7120</v>
      </c>
      <c r="H497" s="52">
        <v>7120</v>
      </c>
      <c r="I497" s="52"/>
      <c r="J497" s="52">
        <v>936</v>
      </c>
      <c r="K497" s="52">
        <v>1142</v>
      </c>
      <c r="L497" s="52">
        <v>1130</v>
      </c>
      <c r="M497" s="52">
        <v>0.435</v>
      </c>
      <c r="N497" s="52">
        <v>8.7550000000000008</v>
      </c>
      <c r="O497" s="52">
        <v>8.5990000000000002</v>
      </c>
      <c r="P497" s="53">
        <f t="shared" si="14"/>
        <v>1.5533903244608495E-2</v>
      </c>
      <c r="Q497" s="53">
        <f t="shared" si="15"/>
        <v>7.4460875267145912E-2</v>
      </c>
    </row>
    <row r="498" spans="1:17">
      <c r="A498" s="51">
        <v>9.625</v>
      </c>
      <c r="B498" s="52">
        <v>43.5</v>
      </c>
      <c r="C498" s="52" t="s">
        <v>48</v>
      </c>
      <c r="D498" s="52">
        <v>5600</v>
      </c>
      <c r="E498" s="52">
        <v>7510</v>
      </c>
      <c r="F498" s="52"/>
      <c r="G498" s="52">
        <v>7510</v>
      </c>
      <c r="H498" s="52">
        <v>7510</v>
      </c>
      <c r="I498" s="52"/>
      <c r="J498" s="52">
        <v>959</v>
      </c>
      <c r="K498" s="52">
        <v>1213</v>
      </c>
      <c r="L498" s="52">
        <v>1193</v>
      </c>
      <c r="M498" s="52">
        <v>0.435</v>
      </c>
      <c r="N498" s="52">
        <v>8.7550000000000008</v>
      </c>
      <c r="O498" s="52">
        <v>8.5990000000000002</v>
      </c>
      <c r="P498" s="53">
        <f t="shared" si="14"/>
        <v>1.5533903244608495E-2</v>
      </c>
      <c r="Q498" s="53">
        <f t="shared" si="15"/>
        <v>7.4460875267145912E-2</v>
      </c>
    </row>
    <row r="499" spans="1:17">
      <c r="A499" s="51">
        <v>9.625</v>
      </c>
      <c r="B499" s="52">
        <v>43.5</v>
      </c>
      <c r="C499" s="52" t="s">
        <v>49</v>
      </c>
      <c r="D499" s="52">
        <v>4120</v>
      </c>
      <c r="E499" s="52">
        <v>7510</v>
      </c>
      <c r="F499" s="52"/>
      <c r="G499" s="52">
        <v>7510</v>
      </c>
      <c r="H499" s="52">
        <v>7510</v>
      </c>
      <c r="I499" s="52"/>
      <c r="J499" s="52">
        <v>948</v>
      </c>
      <c r="K499" s="52">
        <v>1178</v>
      </c>
      <c r="L499" s="52">
        <v>1193</v>
      </c>
      <c r="M499" s="52">
        <v>0.435</v>
      </c>
      <c r="N499" s="52">
        <v>8.7550000000000008</v>
      </c>
      <c r="O499" s="52">
        <v>8.5990000000000002</v>
      </c>
      <c r="P499" s="53">
        <f t="shared" si="14"/>
        <v>1.5533903244608495E-2</v>
      </c>
      <c r="Q499" s="53">
        <f t="shared" si="15"/>
        <v>7.4460875267145912E-2</v>
      </c>
    </row>
    <row r="500" spans="1:17">
      <c r="A500" s="51">
        <v>9.625</v>
      </c>
      <c r="B500" s="52">
        <v>43.5</v>
      </c>
      <c r="C500" s="52" t="s">
        <v>59</v>
      </c>
      <c r="D500" s="52">
        <v>5600</v>
      </c>
      <c r="E500" s="52">
        <v>7510</v>
      </c>
      <c r="F500" s="52"/>
      <c r="G500" s="52">
        <v>7510</v>
      </c>
      <c r="H500" s="52">
        <v>7510</v>
      </c>
      <c r="I500" s="52"/>
      <c r="J500" s="52">
        <v>948</v>
      </c>
      <c r="K500" s="52">
        <v>1178</v>
      </c>
      <c r="L500" s="52">
        <v>1193</v>
      </c>
      <c r="M500" s="52">
        <v>0.435</v>
      </c>
      <c r="N500" s="52">
        <v>8.7550000000000008</v>
      </c>
      <c r="O500" s="52">
        <v>8.5990000000000002</v>
      </c>
      <c r="P500" s="53">
        <f t="shared" si="14"/>
        <v>1.5533903244608495E-2</v>
      </c>
      <c r="Q500" s="53">
        <f t="shared" si="15"/>
        <v>7.4460875267145912E-2</v>
      </c>
    </row>
    <row r="501" spans="1:17">
      <c r="A501" s="51">
        <v>9.625</v>
      </c>
      <c r="B501" s="52">
        <v>43.5</v>
      </c>
      <c r="C501" s="52" t="s">
        <v>50</v>
      </c>
      <c r="D501" s="52">
        <v>4120</v>
      </c>
      <c r="E501" s="52">
        <v>7510</v>
      </c>
      <c r="F501" s="52"/>
      <c r="G501" s="52">
        <v>7510</v>
      </c>
      <c r="H501" s="52">
        <v>7510</v>
      </c>
      <c r="I501" s="52"/>
      <c r="J501" s="52">
        <v>948</v>
      </c>
      <c r="K501" s="52">
        <v>1178</v>
      </c>
      <c r="L501" s="52">
        <v>1193</v>
      </c>
      <c r="M501" s="52">
        <v>0.435</v>
      </c>
      <c r="N501" s="52">
        <v>8.7550000000000008</v>
      </c>
      <c r="O501" s="52">
        <v>8.5990000000000002</v>
      </c>
      <c r="P501" s="53">
        <f t="shared" si="14"/>
        <v>1.5533903244608495E-2</v>
      </c>
      <c r="Q501" s="53">
        <f t="shared" si="15"/>
        <v>7.4460875267145912E-2</v>
      </c>
    </row>
    <row r="502" spans="1:17">
      <c r="A502" s="51">
        <v>9.625</v>
      </c>
      <c r="B502" s="52">
        <v>43.5</v>
      </c>
      <c r="C502" s="52" t="s">
        <v>51</v>
      </c>
      <c r="D502" s="52">
        <v>5600</v>
      </c>
      <c r="E502" s="52">
        <v>8700</v>
      </c>
      <c r="F502" s="52"/>
      <c r="G502" s="52">
        <v>8700</v>
      </c>
      <c r="H502" s="52">
        <v>8700</v>
      </c>
      <c r="I502" s="52"/>
      <c r="J502" s="52">
        <v>1106</v>
      </c>
      <c r="K502" s="52">
        <v>1388</v>
      </c>
      <c r="L502" s="52">
        <v>1381</v>
      </c>
      <c r="M502" s="52">
        <v>0.435</v>
      </c>
      <c r="N502" s="52">
        <v>8.7550000000000008</v>
      </c>
      <c r="O502" s="52">
        <v>8.5990000000000002</v>
      </c>
      <c r="P502" s="53">
        <f t="shared" si="14"/>
        <v>1.5533903244608495E-2</v>
      </c>
      <c r="Q502" s="53">
        <f t="shared" si="15"/>
        <v>7.4460875267145912E-2</v>
      </c>
    </row>
    <row r="503" spans="1:17">
      <c r="A503" s="51">
        <v>9.625</v>
      </c>
      <c r="B503" s="52">
        <v>43.5</v>
      </c>
      <c r="C503" s="52" t="s">
        <v>52</v>
      </c>
      <c r="D503" s="52">
        <v>4420</v>
      </c>
      <c r="E503" s="52">
        <v>8700</v>
      </c>
      <c r="F503" s="52"/>
      <c r="G503" s="52">
        <v>8700</v>
      </c>
      <c r="H503" s="52">
        <v>8700</v>
      </c>
      <c r="I503" s="52"/>
      <c r="J503" s="52">
        <v>1106</v>
      </c>
      <c r="K503" s="52">
        <v>1388</v>
      </c>
      <c r="L503" s="52">
        <v>1381</v>
      </c>
      <c r="M503" s="52">
        <v>0.435</v>
      </c>
      <c r="N503" s="52">
        <v>8.7550000000000008</v>
      </c>
      <c r="O503" s="52">
        <v>8.5990000000000002</v>
      </c>
      <c r="P503" s="53">
        <f t="shared" si="14"/>
        <v>1.5533903244608495E-2</v>
      </c>
      <c r="Q503" s="53">
        <f t="shared" si="15"/>
        <v>7.4460875267145912E-2</v>
      </c>
    </row>
    <row r="504" spans="1:17">
      <c r="A504" s="51">
        <v>9.625</v>
      </c>
      <c r="B504" s="52">
        <v>43.5</v>
      </c>
      <c r="C504" s="52" t="s">
        <v>56</v>
      </c>
      <c r="D504" s="52">
        <v>5600</v>
      </c>
      <c r="E504" s="52">
        <v>9890</v>
      </c>
      <c r="F504" s="52"/>
      <c r="G504" s="52">
        <v>9890</v>
      </c>
      <c r="H504" s="52">
        <v>9890</v>
      </c>
      <c r="I504" s="52"/>
      <c r="J504" s="52">
        <v>1240</v>
      </c>
      <c r="K504" s="52">
        <v>1527</v>
      </c>
      <c r="L504" s="52">
        <v>1570</v>
      </c>
      <c r="M504" s="52">
        <v>0.435</v>
      </c>
      <c r="N504" s="52">
        <v>8.7550000000000008</v>
      </c>
      <c r="O504" s="52">
        <v>8.5990000000000002</v>
      </c>
      <c r="P504" s="53">
        <f t="shared" si="14"/>
        <v>1.5533903244608495E-2</v>
      </c>
      <c r="Q504" s="53">
        <f t="shared" si="15"/>
        <v>7.4460875267145912E-2</v>
      </c>
    </row>
    <row r="505" spans="1:17">
      <c r="A505" s="51">
        <v>9.625</v>
      </c>
      <c r="B505" s="52">
        <v>43.5</v>
      </c>
      <c r="C505" s="52" t="s">
        <v>53</v>
      </c>
      <c r="D505" s="52">
        <v>4620</v>
      </c>
      <c r="E505" s="52">
        <v>9890</v>
      </c>
      <c r="F505" s="52"/>
      <c r="G505" s="52">
        <v>9890</v>
      </c>
      <c r="H505" s="52">
        <v>9890</v>
      </c>
      <c r="I505" s="52"/>
      <c r="J505" s="52">
        <v>1240</v>
      </c>
      <c r="K505" s="52">
        <v>1527</v>
      </c>
      <c r="L505" s="52">
        <v>1570</v>
      </c>
      <c r="M505" s="52">
        <v>0.435</v>
      </c>
      <c r="N505" s="52">
        <v>8.7550000000000008</v>
      </c>
      <c r="O505" s="52">
        <v>8.5990000000000002</v>
      </c>
      <c r="P505" s="53">
        <f t="shared" si="14"/>
        <v>1.5533903244608495E-2</v>
      </c>
      <c r="Q505" s="53">
        <f t="shared" si="15"/>
        <v>7.4460875267145912E-2</v>
      </c>
    </row>
    <row r="506" spans="1:17">
      <c r="A506" s="51">
        <v>9.625</v>
      </c>
      <c r="B506" s="52">
        <v>43.5</v>
      </c>
      <c r="C506" s="52" t="s">
        <v>54</v>
      </c>
      <c r="D506" s="52">
        <v>5600</v>
      </c>
      <c r="E506" s="52">
        <v>11070</v>
      </c>
      <c r="F506" s="52"/>
      <c r="G506" s="52">
        <v>11070</v>
      </c>
      <c r="H506" s="52">
        <v>11070</v>
      </c>
      <c r="I506" s="52"/>
      <c r="J506" s="52">
        <v>1386</v>
      </c>
      <c r="K506" s="52">
        <v>1702</v>
      </c>
      <c r="L506" s="52">
        <v>1758</v>
      </c>
      <c r="M506" s="52">
        <v>0.435</v>
      </c>
      <c r="N506" s="52">
        <v>8.7550000000000008</v>
      </c>
      <c r="O506" s="52">
        <v>8.5990000000000002</v>
      </c>
      <c r="P506" s="53">
        <f t="shared" si="14"/>
        <v>1.5533903244608495E-2</v>
      </c>
      <c r="Q506" s="53">
        <f t="shared" si="15"/>
        <v>7.4460875267145912E-2</v>
      </c>
    </row>
    <row r="507" spans="1:17">
      <c r="A507" s="51">
        <v>9.625</v>
      </c>
      <c r="B507" s="52">
        <v>47</v>
      </c>
      <c r="C507" s="52" t="s">
        <v>43</v>
      </c>
      <c r="D507" s="52">
        <v>4760</v>
      </c>
      <c r="E507" s="52">
        <v>6870</v>
      </c>
      <c r="F507" s="52"/>
      <c r="G507" s="52">
        <v>6870</v>
      </c>
      <c r="H507" s="52">
        <v>6870</v>
      </c>
      <c r="I507" s="52"/>
      <c r="J507" s="52">
        <v>893</v>
      </c>
      <c r="K507" s="52">
        <v>1122</v>
      </c>
      <c r="L507" s="52">
        <v>1086</v>
      </c>
      <c r="M507" s="52">
        <v>0.47199999999999998</v>
      </c>
      <c r="N507" s="52">
        <v>8.6809999999999992</v>
      </c>
      <c r="O507" s="52">
        <v>8.5250000000000004</v>
      </c>
      <c r="P507" s="53">
        <f t="shared" si="14"/>
        <v>1.6787316883621534E-2</v>
      </c>
      <c r="Q507" s="53">
        <f t="shared" si="15"/>
        <v>7.320746162813288E-2</v>
      </c>
    </row>
    <row r="508" spans="1:17">
      <c r="A508" s="51">
        <v>9.625</v>
      </c>
      <c r="B508" s="52">
        <v>47</v>
      </c>
      <c r="C508" s="52" t="s">
        <v>44</v>
      </c>
      <c r="D508" s="52">
        <v>7100</v>
      </c>
      <c r="E508" s="52">
        <v>6870</v>
      </c>
      <c r="F508" s="52"/>
      <c r="G508" s="52">
        <v>6870</v>
      </c>
      <c r="H508" s="52">
        <v>6870</v>
      </c>
      <c r="I508" s="52"/>
      <c r="J508" s="52">
        <v>1027</v>
      </c>
      <c r="K508" s="52">
        <v>1234</v>
      </c>
      <c r="L508" s="52">
        <v>1086</v>
      </c>
      <c r="M508" s="52">
        <v>0.47199999999999998</v>
      </c>
      <c r="N508" s="52">
        <v>8.6809999999999992</v>
      </c>
      <c r="O508" s="52">
        <v>8.5250000000000004</v>
      </c>
      <c r="P508" s="53">
        <f t="shared" si="14"/>
        <v>1.6787316883621534E-2</v>
      </c>
      <c r="Q508" s="53">
        <f t="shared" si="15"/>
        <v>7.320746162813288E-2</v>
      </c>
    </row>
    <row r="509" spans="1:17">
      <c r="A509" s="51">
        <v>9.625</v>
      </c>
      <c r="B509" s="52">
        <v>47</v>
      </c>
      <c r="C509" s="52" t="s">
        <v>45</v>
      </c>
      <c r="D509" s="52">
        <v>4760</v>
      </c>
      <c r="E509" s="52">
        <v>6870</v>
      </c>
      <c r="F509" s="52"/>
      <c r="G509" s="52">
        <v>6870</v>
      </c>
      <c r="H509" s="52">
        <v>6870</v>
      </c>
      <c r="I509" s="52"/>
      <c r="J509" s="52">
        <v>905</v>
      </c>
      <c r="K509" s="52">
        <v>1161</v>
      </c>
      <c r="L509" s="52">
        <v>1086</v>
      </c>
      <c r="M509" s="52">
        <v>0.47199999999999998</v>
      </c>
      <c r="N509" s="52">
        <v>8.6809999999999992</v>
      </c>
      <c r="O509" s="52">
        <v>8.5250000000000004</v>
      </c>
      <c r="P509" s="53">
        <f t="shared" si="14"/>
        <v>1.6787316883621534E-2</v>
      </c>
      <c r="Q509" s="53">
        <f t="shared" si="15"/>
        <v>7.320746162813288E-2</v>
      </c>
    </row>
    <row r="510" spans="1:17">
      <c r="A510" s="51">
        <v>9.625</v>
      </c>
      <c r="B510" s="52">
        <v>47</v>
      </c>
      <c r="C510" s="52" t="s">
        <v>46</v>
      </c>
      <c r="D510" s="52">
        <v>7100</v>
      </c>
      <c r="E510" s="52">
        <v>6870</v>
      </c>
      <c r="F510" s="52"/>
      <c r="G510" s="52">
        <v>6870</v>
      </c>
      <c r="H510" s="52">
        <v>6870</v>
      </c>
      <c r="I510" s="52"/>
      <c r="J510" s="52">
        <v>1027</v>
      </c>
      <c r="K510" s="52">
        <v>1234</v>
      </c>
      <c r="L510" s="52">
        <v>1086</v>
      </c>
      <c r="M510" s="52">
        <v>0.47199999999999998</v>
      </c>
      <c r="N510" s="52">
        <v>8.6809999999999992</v>
      </c>
      <c r="O510" s="52">
        <v>8.5250000000000004</v>
      </c>
      <c r="P510" s="53">
        <f t="shared" si="14"/>
        <v>1.6787316883621534E-2</v>
      </c>
      <c r="Q510" s="53">
        <f t="shared" si="15"/>
        <v>7.320746162813288E-2</v>
      </c>
    </row>
    <row r="511" spans="1:17">
      <c r="A511" s="51">
        <v>9.625</v>
      </c>
      <c r="B511" s="52">
        <v>47</v>
      </c>
      <c r="C511" s="52" t="s">
        <v>47</v>
      </c>
      <c r="D511" s="52">
        <v>5000</v>
      </c>
      <c r="E511" s="52">
        <v>7720</v>
      </c>
      <c r="F511" s="52"/>
      <c r="G511" s="52">
        <v>7720</v>
      </c>
      <c r="H511" s="52">
        <v>7720</v>
      </c>
      <c r="I511" s="52"/>
      <c r="J511" s="52">
        <v>987</v>
      </c>
      <c r="K511" s="52">
        <v>1210</v>
      </c>
      <c r="L511" s="52">
        <v>1221</v>
      </c>
      <c r="M511" s="52">
        <v>0.47199999999999998</v>
      </c>
      <c r="N511" s="52">
        <v>8.6809999999999992</v>
      </c>
      <c r="O511" s="52">
        <v>8.5250000000000004</v>
      </c>
      <c r="P511" s="53">
        <f t="shared" si="14"/>
        <v>1.6787316883621534E-2</v>
      </c>
      <c r="Q511" s="53">
        <f t="shared" si="15"/>
        <v>7.320746162813288E-2</v>
      </c>
    </row>
    <row r="512" spans="1:17">
      <c r="A512" s="51">
        <v>9.625</v>
      </c>
      <c r="B512" s="52">
        <v>47</v>
      </c>
      <c r="C512" s="52" t="s">
        <v>48</v>
      </c>
      <c r="D512" s="52">
        <v>7100</v>
      </c>
      <c r="E512" s="52">
        <v>8150</v>
      </c>
      <c r="F512" s="52"/>
      <c r="G512" s="52">
        <v>8150</v>
      </c>
      <c r="H512" s="52">
        <v>8150</v>
      </c>
      <c r="I512" s="52"/>
      <c r="J512" s="52">
        <v>1053</v>
      </c>
      <c r="K512" s="52">
        <v>1311</v>
      </c>
      <c r="L512" s="52">
        <v>1289</v>
      </c>
      <c r="M512" s="52">
        <v>0.47199999999999998</v>
      </c>
      <c r="N512" s="52">
        <v>8.6809999999999992</v>
      </c>
      <c r="O512" s="52">
        <v>8.5250000000000004</v>
      </c>
      <c r="P512" s="53">
        <f t="shared" si="14"/>
        <v>1.6787316883621534E-2</v>
      </c>
      <c r="Q512" s="53">
        <f t="shared" si="15"/>
        <v>7.320746162813288E-2</v>
      </c>
    </row>
    <row r="513" spans="1:17">
      <c r="A513" s="51">
        <v>9.625</v>
      </c>
      <c r="B513" s="52">
        <v>47</v>
      </c>
      <c r="C513" s="52" t="s">
        <v>49</v>
      </c>
      <c r="D513" s="52">
        <v>5090</v>
      </c>
      <c r="E513" s="52">
        <v>8150</v>
      </c>
      <c r="F513" s="52"/>
      <c r="G513" s="52">
        <v>8150</v>
      </c>
      <c r="H513" s="52">
        <v>8150</v>
      </c>
      <c r="I513" s="52"/>
      <c r="J513" s="52">
        <v>1040</v>
      </c>
      <c r="K513" s="52">
        <v>1273</v>
      </c>
      <c r="L513" s="52">
        <v>1289</v>
      </c>
      <c r="M513" s="52">
        <v>0.47199999999999998</v>
      </c>
      <c r="N513" s="52">
        <v>8.6809999999999992</v>
      </c>
      <c r="O513" s="52">
        <v>8.5250000000000004</v>
      </c>
      <c r="P513" s="53">
        <f t="shared" si="14"/>
        <v>1.6787316883621534E-2</v>
      </c>
      <c r="Q513" s="53">
        <f t="shared" si="15"/>
        <v>7.320746162813288E-2</v>
      </c>
    </row>
    <row r="514" spans="1:17">
      <c r="A514" s="51">
        <v>9.625</v>
      </c>
      <c r="B514" s="52">
        <v>47</v>
      </c>
      <c r="C514" s="52" t="s">
        <v>59</v>
      </c>
      <c r="D514" s="52">
        <v>7100</v>
      </c>
      <c r="E514" s="52">
        <v>8150</v>
      </c>
      <c r="F514" s="52"/>
      <c r="G514" s="52">
        <v>8150</v>
      </c>
      <c r="H514" s="52">
        <v>8150</v>
      </c>
      <c r="I514" s="52"/>
      <c r="J514" s="52">
        <v>1040</v>
      </c>
      <c r="K514" s="52">
        <v>1273</v>
      </c>
      <c r="L514" s="52">
        <v>1289</v>
      </c>
      <c r="M514" s="52">
        <v>0.47199999999999998</v>
      </c>
      <c r="N514" s="52">
        <v>8.6809999999999992</v>
      </c>
      <c r="O514" s="52">
        <v>8.5250000000000004</v>
      </c>
      <c r="P514" s="53">
        <f t="shared" si="14"/>
        <v>1.6787316883621534E-2</v>
      </c>
      <c r="Q514" s="53">
        <f t="shared" si="15"/>
        <v>7.320746162813288E-2</v>
      </c>
    </row>
    <row r="515" spans="1:17">
      <c r="A515" s="51">
        <v>9.625</v>
      </c>
      <c r="B515" s="52">
        <v>47</v>
      </c>
      <c r="C515" s="52" t="s">
        <v>50</v>
      </c>
      <c r="D515" s="52">
        <v>5090</v>
      </c>
      <c r="E515" s="52">
        <v>8150</v>
      </c>
      <c r="F515" s="52"/>
      <c r="G515" s="52">
        <v>8150</v>
      </c>
      <c r="H515" s="52">
        <v>8150</v>
      </c>
      <c r="I515" s="52"/>
      <c r="J515" s="52">
        <v>1040</v>
      </c>
      <c r="K515" s="52">
        <v>1273</v>
      </c>
      <c r="L515" s="52">
        <v>1289</v>
      </c>
      <c r="M515" s="52">
        <v>0.47199999999999998</v>
      </c>
      <c r="N515" s="52">
        <v>8.6809999999999992</v>
      </c>
      <c r="O515" s="52">
        <v>8.5250000000000004</v>
      </c>
      <c r="P515" s="53">
        <f t="shared" si="14"/>
        <v>1.6787316883621534E-2</v>
      </c>
      <c r="Q515" s="53">
        <f t="shared" si="15"/>
        <v>7.320746162813288E-2</v>
      </c>
    </row>
    <row r="516" spans="1:17">
      <c r="A516" s="51">
        <v>9.625</v>
      </c>
      <c r="B516" s="52">
        <v>47</v>
      </c>
      <c r="C516" s="52" t="s">
        <v>51</v>
      </c>
      <c r="D516" s="52">
        <v>7100</v>
      </c>
      <c r="E516" s="52">
        <v>9440</v>
      </c>
      <c r="F516" s="52"/>
      <c r="G516" s="52">
        <v>9440</v>
      </c>
      <c r="H516" s="52">
        <v>9440</v>
      </c>
      <c r="I516" s="52"/>
      <c r="J516" s="52">
        <v>1213</v>
      </c>
      <c r="K516" s="52">
        <v>1500</v>
      </c>
      <c r="L516" s="52">
        <v>1493</v>
      </c>
      <c r="M516" s="52">
        <v>0.47199999999999998</v>
      </c>
      <c r="N516" s="52">
        <v>8.6809999999999992</v>
      </c>
      <c r="O516" s="52">
        <v>8.5250000000000004</v>
      </c>
      <c r="P516" s="53">
        <f t="shared" si="14"/>
        <v>1.6787316883621534E-2</v>
      </c>
      <c r="Q516" s="53">
        <f t="shared" si="15"/>
        <v>7.320746162813288E-2</v>
      </c>
    </row>
    <row r="517" spans="1:17">
      <c r="A517" s="51">
        <v>9.625</v>
      </c>
      <c r="B517" s="52">
        <v>47</v>
      </c>
      <c r="C517" s="52" t="s">
        <v>52</v>
      </c>
      <c r="D517" s="52">
        <v>5300</v>
      </c>
      <c r="E517" s="52">
        <v>9440</v>
      </c>
      <c r="F517" s="52"/>
      <c r="G517" s="52">
        <v>9440</v>
      </c>
      <c r="H517" s="52">
        <v>9440</v>
      </c>
      <c r="I517" s="52"/>
      <c r="J517" s="52">
        <v>1213</v>
      </c>
      <c r="K517" s="52">
        <v>1500</v>
      </c>
      <c r="L517" s="52">
        <v>1493</v>
      </c>
      <c r="M517" s="52">
        <v>0.47199999999999998</v>
      </c>
      <c r="N517" s="52">
        <v>8.6809999999999992</v>
      </c>
      <c r="O517" s="52">
        <v>8.5250000000000004</v>
      </c>
      <c r="P517" s="53">
        <f t="shared" ref="P517:P580" si="16">(A517^2-N517^2)/1029.4</f>
        <v>1.6787316883621534E-2</v>
      </c>
      <c r="Q517" s="53">
        <f t="shared" ref="Q517:Q580" si="17">N517^2/1029.4</f>
        <v>7.320746162813288E-2</v>
      </c>
    </row>
    <row r="518" spans="1:17">
      <c r="A518" s="51">
        <v>9.625</v>
      </c>
      <c r="B518" s="52">
        <v>47</v>
      </c>
      <c r="C518" s="52" t="s">
        <v>56</v>
      </c>
      <c r="D518" s="52">
        <v>7100</v>
      </c>
      <c r="E518" s="52">
        <v>10730</v>
      </c>
      <c r="F518" s="52"/>
      <c r="G518" s="52">
        <v>10730</v>
      </c>
      <c r="H518" s="52">
        <v>10730</v>
      </c>
      <c r="I518" s="52"/>
      <c r="J518" s="52">
        <v>1361</v>
      </c>
      <c r="K518" s="52">
        <v>1650</v>
      </c>
      <c r="L518" s="52">
        <v>1697</v>
      </c>
      <c r="M518" s="52">
        <v>0.47199999999999998</v>
      </c>
      <c r="N518" s="52">
        <v>8.6809999999999992</v>
      </c>
      <c r="O518" s="52">
        <v>8.5250000000000004</v>
      </c>
      <c r="P518" s="53">
        <f t="shared" si="16"/>
        <v>1.6787316883621534E-2</v>
      </c>
      <c r="Q518" s="53">
        <f t="shared" si="17"/>
        <v>7.320746162813288E-2</v>
      </c>
    </row>
    <row r="519" spans="1:17">
      <c r="A519" s="51">
        <v>9.625</v>
      </c>
      <c r="B519" s="52">
        <v>47</v>
      </c>
      <c r="C519" s="52" t="s">
        <v>53</v>
      </c>
      <c r="D519" s="52">
        <v>5640</v>
      </c>
      <c r="E519" s="52">
        <v>10730</v>
      </c>
      <c r="F519" s="52"/>
      <c r="G519" s="52">
        <v>10730</v>
      </c>
      <c r="H519" s="52">
        <v>10730</v>
      </c>
      <c r="I519" s="52"/>
      <c r="J519" s="52">
        <v>1361</v>
      </c>
      <c r="K519" s="52">
        <v>1650</v>
      </c>
      <c r="L519" s="52">
        <v>1697</v>
      </c>
      <c r="M519" s="52">
        <v>0.47199999999999998</v>
      </c>
      <c r="N519" s="52">
        <v>8.6809999999999992</v>
      </c>
      <c r="O519" s="52">
        <v>8.5250000000000004</v>
      </c>
      <c r="P519" s="53">
        <f t="shared" si="16"/>
        <v>1.6787316883621534E-2</v>
      </c>
      <c r="Q519" s="53">
        <f t="shared" si="17"/>
        <v>7.320746162813288E-2</v>
      </c>
    </row>
    <row r="520" spans="1:17">
      <c r="A520" s="51">
        <v>9.625</v>
      </c>
      <c r="B520" s="52">
        <v>47</v>
      </c>
      <c r="C520" s="52" t="s">
        <v>54</v>
      </c>
      <c r="D520" s="52">
        <v>7100</v>
      </c>
      <c r="E520" s="52">
        <v>12010</v>
      </c>
      <c r="F520" s="52"/>
      <c r="G520" s="52">
        <v>12010</v>
      </c>
      <c r="H520" s="52">
        <v>12010</v>
      </c>
      <c r="I520" s="52"/>
      <c r="J520" s="52">
        <v>1521</v>
      </c>
      <c r="K520" s="52">
        <v>1839</v>
      </c>
      <c r="L520" s="52">
        <v>1900</v>
      </c>
      <c r="M520" s="52">
        <v>0.47199999999999998</v>
      </c>
      <c r="N520" s="52">
        <v>8.6809999999999992</v>
      </c>
      <c r="O520" s="52">
        <v>8.5250000000000004</v>
      </c>
      <c r="P520" s="53">
        <f t="shared" si="16"/>
        <v>1.6787316883621534E-2</v>
      </c>
      <c r="Q520" s="53">
        <f t="shared" si="17"/>
        <v>7.320746162813288E-2</v>
      </c>
    </row>
    <row r="521" spans="1:17">
      <c r="A521" s="51">
        <v>9.625</v>
      </c>
      <c r="B521" s="52">
        <v>53.5</v>
      </c>
      <c r="C521" s="52" t="s">
        <v>43</v>
      </c>
      <c r="D521" s="52">
        <v>6620</v>
      </c>
      <c r="E521" s="52">
        <v>7930</v>
      </c>
      <c r="F521" s="52"/>
      <c r="G521" s="52">
        <v>7930</v>
      </c>
      <c r="H521" s="52">
        <v>7930</v>
      </c>
      <c r="I521" s="52"/>
      <c r="J521" s="52">
        <v>1047</v>
      </c>
      <c r="K521" s="52">
        <v>1286</v>
      </c>
      <c r="L521" s="52">
        <v>1244</v>
      </c>
      <c r="M521" s="52">
        <v>0.54500000000000004</v>
      </c>
      <c r="N521" s="52">
        <v>8.5350000000000001</v>
      </c>
      <c r="O521" s="52">
        <v>8.3789999999999996</v>
      </c>
      <c r="P521" s="53">
        <f t="shared" si="16"/>
        <v>1.9229065475033995E-2</v>
      </c>
      <c r="Q521" s="53">
        <f t="shared" si="17"/>
        <v>7.0765713036720412E-2</v>
      </c>
    </row>
    <row r="522" spans="1:17">
      <c r="A522" s="51">
        <v>9.625</v>
      </c>
      <c r="B522" s="52">
        <v>53.5</v>
      </c>
      <c r="C522" s="52" t="s">
        <v>44</v>
      </c>
      <c r="D522" s="52">
        <v>8850</v>
      </c>
      <c r="E522" s="52">
        <v>7930</v>
      </c>
      <c r="F522" s="52"/>
      <c r="G522" s="52">
        <v>7930</v>
      </c>
      <c r="H522" s="52">
        <v>7930</v>
      </c>
      <c r="I522" s="52"/>
      <c r="J522" s="52">
        <v>1205</v>
      </c>
      <c r="K522" s="52">
        <v>1414</v>
      </c>
      <c r="L522" s="52">
        <v>1244</v>
      </c>
      <c r="M522" s="52">
        <v>0.54500000000000004</v>
      </c>
      <c r="N522" s="52">
        <v>8.5350000000000001</v>
      </c>
      <c r="O522" s="52">
        <v>8.3789999999999996</v>
      </c>
      <c r="P522" s="53">
        <f t="shared" si="16"/>
        <v>1.9229065475033995E-2</v>
      </c>
      <c r="Q522" s="53">
        <f t="shared" si="17"/>
        <v>7.0765713036720412E-2</v>
      </c>
    </row>
    <row r="523" spans="1:17">
      <c r="A523" s="51">
        <v>9.625</v>
      </c>
      <c r="B523" s="52">
        <v>53.5</v>
      </c>
      <c r="C523" s="52" t="s">
        <v>45</v>
      </c>
      <c r="D523" s="52">
        <v>6620</v>
      </c>
      <c r="E523" s="52">
        <v>7930</v>
      </c>
      <c r="F523" s="52"/>
      <c r="G523" s="52">
        <v>7930</v>
      </c>
      <c r="H523" s="52">
        <v>7930</v>
      </c>
      <c r="I523" s="52"/>
      <c r="J523" s="52">
        <v>1062</v>
      </c>
      <c r="K523" s="52">
        <v>1329</v>
      </c>
      <c r="L523" s="52">
        <v>1244</v>
      </c>
      <c r="M523" s="52">
        <v>0.54500000000000004</v>
      </c>
      <c r="N523" s="52">
        <v>8.5350000000000001</v>
      </c>
      <c r="O523" s="52">
        <v>8.3789999999999996</v>
      </c>
      <c r="P523" s="53">
        <f t="shared" si="16"/>
        <v>1.9229065475033995E-2</v>
      </c>
      <c r="Q523" s="53">
        <f t="shared" si="17"/>
        <v>7.0765713036720412E-2</v>
      </c>
    </row>
    <row r="524" spans="1:17">
      <c r="A524" s="51">
        <v>9.625</v>
      </c>
      <c r="B524" s="52">
        <v>53.5</v>
      </c>
      <c r="C524" s="52" t="s">
        <v>46</v>
      </c>
      <c r="D524" s="52">
        <v>8850</v>
      </c>
      <c r="E524" s="52">
        <v>7930</v>
      </c>
      <c r="F524" s="52"/>
      <c r="G524" s="52">
        <v>7930</v>
      </c>
      <c r="H524" s="52">
        <v>7930</v>
      </c>
      <c r="I524" s="52"/>
      <c r="J524" s="52">
        <v>1205</v>
      </c>
      <c r="K524" s="52">
        <v>1414</v>
      </c>
      <c r="L524" s="52">
        <v>1244</v>
      </c>
      <c r="M524" s="52">
        <v>0.54500000000000004</v>
      </c>
      <c r="N524" s="52">
        <v>8.5350000000000001</v>
      </c>
      <c r="O524" s="52">
        <v>8.3789999999999996</v>
      </c>
      <c r="P524" s="53">
        <f t="shared" si="16"/>
        <v>1.9229065475033995E-2</v>
      </c>
      <c r="Q524" s="53">
        <f t="shared" si="17"/>
        <v>7.0765713036720412E-2</v>
      </c>
    </row>
    <row r="525" spans="1:17">
      <c r="A525" s="51">
        <v>9.625</v>
      </c>
      <c r="B525" s="52">
        <v>53.5</v>
      </c>
      <c r="C525" s="52" t="s">
        <v>47</v>
      </c>
      <c r="D525" s="52">
        <v>7120</v>
      </c>
      <c r="E525" s="52">
        <v>8920</v>
      </c>
      <c r="F525" s="52"/>
      <c r="G525" s="52">
        <v>8920</v>
      </c>
      <c r="H525" s="52">
        <v>8920</v>
      </c>
      <c r="I525" s="52"/>
      <c r="J525" s="52">
        <v>1157</v>
      </c>
      <c r="K525" s="52">
        <v>1386</v>
      </c>
      <c r="L525" s="52">
        <v>1399</v>
      </c>
      <c r="M525" s="52">
        <v>0.54500000000000004</v>
      </c>
      <c r="N525" s="52">
        <v>8.5350000000000001</v>
      </c>
      <c r="O525" s="52">
        <v>8.3789999999999996</v>
      </c>
      <c r="P525" s="53">
        <f t="shared" si="16"/>
        <v>1.9229065475033995E-2</v>
      </c>
      <c r="Q525" s="53">
        <f t="shared" si="17"/>
        <v>7.0765713036720412E-2</v>
      </c>
    </row>
    <row r="526" spans="1:17">
      <c r="A526" s="51">
        <v>9.625</v>
      </c>
      <c r="B526" s="52">
        <v>53.5</v>
      </c>
      <c r="C526" s="52" t="s">
        <v>57</v>
      </c>
      <c r="D526" s="52">
        <v>8850</v>
      </c>
      <c r="E526" s="52">
        <v>8920</v>
      </c>
      <c r="F526" s="52"/>
      <c r="G526" s="52">
        <v>8920</v>
      </c>
      <c r="H526" s="52">
        <v>8920</v>
      </c>
      <c r="I526" s="52"/>
      <c r="J526" s="52">
        <v>1205</v>
      </c>
      <c r="K526" s="52">
        <v>1414</v>
      </c>
      <c r="L526" s="52">
        <v>1399</v>
      </c>
      <c r="M526" s="52">
        <v>0.54500000000000004</v>
      </c>
      <c r="N526" s="52">
        <v>8.5350000000000001</v>
      </c>
      <c r="O526" s="52">
        <v>8.3789999999999996</v>
      </c>
      <c r="P526" s="53">
        <f t="shared" si="16"/>
        <v>1.9229065475033995E-2</v>
      </c>
      <c r="Q526" s="53">
        <f t="shared" si="17"/>
        <v>7.0765713036720412E-2</v>
      </c>
    </row>
    <row r="527" spans="1:17">
      <c r="A527" s="51">
        <v>9.625</v>
      </c>
      <c r="B527" s="52">
        <v>53.5</v>
      </c>
      <c r="C527" s="52" t="s">
        <v>48</v>
      </c>
      <c r="D527" s="52">
        <v>8850</v>
      </c>
      <c r="E527" s="52">
        <v>9410</v>
      </c>
      <c r="F527" s="52"/>
      <c r="G527" s="52">
        <v>9410</v>
      </c>
      <c r="H527" s="52">
        <v>9410</v>
      </c>
      <c r="I527" s="52"/>
      <c r="J527" s="52">
        <v>1235</v>
      </c>
      <c r="K527" s="52">
        <v>1502</v>
      </c>
      <c r="L527" s="52">
        <v>1477</v>
      </c>
      <c r="M527" s="52">
        <v>0.54500000000000004</v>
      </c>
      <c r="N527" s="52">
        <v>8.5350000000000001</v>
      </c>
      <c r="O527" s="52">
        <v>8.3789999999999996</v>
      </c>
      <c r="P527" s="53">
        <f t="shared" si="16"/>
        <v>1.9229065475033995E-2</v>
      </c>
      <c r="Q527" s="53">
        <f t="shared" si="17"/>
        <v>7.0765713036720412E-2</v>
      </c>
    </row>
    <row r="528" spans="1:17">
      <c r="A528" s="51">
        <v>9.625</v>
      </c>
      <c r="B528" s="52">
        <v>53.5</v>
      </c>
      <c r="C528" s="52" t="s">
        <v>49</v>
      </c>
      <c r="D528" s="52">
        <v>7340</v>
      </c>
      <c r="E528" s="52">
        <v>9410</v>
      </c>
      <c r="F528" s="52"/>
      <c r="G528" s="52">
        <v>9410</v>
      </c>
      <c r="H528" s="52">
        <v>9410</v>
      </c>
      <c r="I528" s="52"/>
      <c r="J528" s="52">
        <v>1220</v>
      </c>
      <c r="K528" s="52">
        <v>1458</v>
      </c>
      <c r="L528" s="52">
        <v>1477</v>
      </c>
      <c r="M528" s="52">
        <v>0.54500000000000004</v>
      </c>
      <c r="N528" s="52">
        <v>8.5350000000000001</v>
      </c>
      <c r="O528" s="52">
        <v>8.3789999999999996</v>
      </c>
      <c r="P528" s="53">
        <f t="shared" si="16"/>
        <v>1.9229065475033995E-2</v>
      </c>
      <c r="Q528" s="53">
        <f t="shared" si="17"/>
        <v>7.0765713036720412E-2</v>
      </c>
    </row>
    <row r="529" spans="1:17">
      <c r="A529" s="51">
        <v>9.625</v>
      </c>
      <c r="B529" s="52">
        <v>53.5</v>
      </c>
      <c r="C529" s="52" t="s">
        <v>59</v>
      </c>
      <c r="D529" s="52">
        <v>8850</v>
      </c>
      <c r="E529" s="52">
        <v>9410</v>
      </c>
      <c r="F529" s="52"/>
      <c r="G529" s="52">
        <v>9410</v>
      </c>
      <c r="H529" s="52">
        <v>9410</v>
      </c>
      <c r="I529" s="52"/>
      <c r="J529" s="52">
        <v>1220</v>
      </c>
      <c r="K529" s="52">
        <v>1458</v>
      </c>
      <c r="L529" s="52">
        <v>1477</v>
      </c>
      <c r="M529" s="52">
        <v>0.54500000000000004</v>
      </c>
      <c r="N529" s="52">
        <v>8.5350000000000001</v>
      </c>
      <c r="O529" s="52">
        <v>8.3789999999999996</v>
      </c>
      <c r="P529" s="53">
        <f t="shared" si="16"/>
        <v>1.9229065475033995E-2</v>
      </c>
      <c r="Q529" s="53">
        <f t="shared" si="17"/>
        <v>7.0765713036720412E-2</v>
      </c>
    </row>
    <row r="530" spans="1:17">
      <c r="A530" s="51">
        <v>9.625</v>
      </c>
      <c r="B530" s="52">
        <v>53.5</v>
      </c>
      <c r="C530" s="52" t="s">
        <v>50</v>
      </c>
      <c r="D530" s="52">
        <v>7340</v>
      </c>
      <c r="E530" s="52">
        <v>9410</v>
      </c>
      <c r="F530" s="52"/>
      <c r="G530" s="52">
        <v>9410</v>
      </c>
      <c r="H530" s="52">
        <v>9410</v>
      </c>
      <c r="I530" s="52"/>
      <c r="J530" s="52">
        <v>1220</v>
      </c>
      <c r="K530" s="52">
        <v>1458</v>
      </c>
      <c r="L530" s="52">
        <v>1477</v>
      </c>
      <c r="M530" s="52">
        <v>0.54500000000000004</v>
      </c>
      <c r="N530" s="52">
        <v>8.5350000000000001</v>
      </c>
      <c r="O530" s="52">
        <v>8.3789999999999996</v>
      </c>
      <c r="P530" s="53">
        <f t="shared" si="16"/>
        <v>1.9229065475033995E-2</v>
      </c>
      <c r="Q530" s="53">
        <f t="shared" si="17"/>
        <v>7.0765713036720412E-2</v>
      </c>
    </row>
    <row r="531" spans="1:17">
      <c r="A531" s="51">
        <v>9.625</v>
      </c>
      <c r="B531" s="52">
        <v>53.5</v>
      </c>
      <c r="C531" s="52" t="s">
        <v>51</v>
      </c>
      <c r="D531" s="52">
        <v>8850</v>
      </c>
      <c r="E531" s="52">
        <v>10900</v>
      </c>
      <c r="F531" s="52"/>
      <c r="G531" s="52">
        <v>10900</v>
      </c>
      <c r="H531" s="52">
        <v>10900</v>
      </c>
      <c r="I531" s="52"/>
      <c r="J531" s="52">
        <v>1422</v>
      </c>
      <c r="K531" s="52">
        <v>1718</v>
      </c>
      <c r="L531" s="52">
        <v>1710</v>
      </c>
      <c r="M531" s="52">
        <v>0.54500000000000004</v>
      </c>
      <c r="N531" s="52">
        <v>8.5350000000000001</v>
      </c>
      <c r="O531" s="52">
        <v>8.3789999999999996</v>
      </c>
      <c r="P531" s="53">
        <f t="shared" si="16"/>
        <v>1.9229065475033995E-2</v>
      </c>
      <c r="Q531" s="53">
        <f t="shared" si="17"/>
        <v>7.0765713036720412E-2</v>
      </c>
    </row>
    <row r="532" spans="1:17">
      <c r="A532" s="51">
        <v>9.625</v>
      </c>
      <c r="B532" s="52">
        <v>53.5</v>
      </c>
      <c r="C532" s="52" t="s">
        <v>52</v>
      </c>
      <c r="D532" s="52">
        <v>7950</v>
      </c>
      <c r="E532" s="52">
        <v>10900</v>
      </c>
      <c r="F532" s="52"/>
      <c r="G532" s="52">
        <v>10900</v>
      </c>
      <c r="H532" s="52">
        <v>10900</v>
      </c>
      <c r="I532" s="52"/>
      <c r="J532" s="52">
        <v>1422</v>
      </c>
      <c r="K532" s="52">
        <v>1718</v>
      </c>
      <c r="L532" s="52">
        <v>1710</v>
      </c>
      <c r="M532" s="52">
        <v>0.54500000000000004</v>
      </c>
      <c r="N532" s="52">
        <v>8.5350000000000001</v>
      </c>
      <c r="O532" s="52">
        <v>8.3789999999999996</v>
      </c>
      <c r="P532" s="53">
        <f t="shared" si="16"/>
        <v>1.9229065475033995E-2</v>
      </c>
      <c r="Q532" s="53">
        <f t="shared" si="17"/>
        <v>7.0765713036720412E-2</v>
      </c>
    </row>
    <row r="533" spans="1:17">
      <c r="A533" s="51">
        <v>9.625</v>
      </c>
      <c r="B533" s="52">
        <v>53.5</v>
      </c>
      <c r="C533" s="52" t="s">
        <v>56</v>
      </c>
      <c r="D533" s="52">
        <v>8850</v>
      </c>
      <c r="E533" s="52">
        <v>12390</v>
      </c>
      <c r="F533" s="52"/>
      <c r="G533" s="52">
        <v>12390</v>
      </c>
      <c r="H533" s="52">
        <v>12390</v>
      </c>
      <c r="I533" s="52"/>
      <c r="J533" s="52">
        <v>1595</v>
      </c>
      <c r="K533" s="52">
        <v>1890</v>
      </c>
      <c r="L533" s="52">
        <v>1943</v>
      </c>
      <c r="M533" s="52">
        <v>0.54500000000000004</v>
      </c>
      <c r="N533" s="52">
        <v>8.5350000000000001</v>
      </c>
      <c r="O533" s="52">
        <v>8.3789999999999996</v>
      </c>
      <c r="P533" s="53">
        <f t="shared" si="16"/>
        <v>1.9229065475033995E-2</v>
      </c>
      <c r="Q533" s="53">
        <f t="shared" si="17"/>
        <v>7.0765713036720412E-2</v>
      </c>
    </row>
    <row r="534" spans="1:17">
      <c r="A534" s="51">
        <v>9.625</v>
      </c>
      <c r="B534" s="52">
        <v>53.5</v>
      </c>
      <c r="C534" s="52" t="s">
        <v>53</v>
      </c>
      <c r="D534" s="52">
        <v>8440</v>
      </c>
      <c r="E534" s="52">
        <v>12390</v>
      </c>
      <c r="F534" s="52"/>
      <c r="G534" s="52">
        <v>12390</v>
      </c>
      <c r="H534" s="52">
        <v>12390</v>
      </c>
      <c r="I534" s="52"/>
      <c r="J534" s="52">
        <v>1595</v>
      </c>
      <c r="K534" s="52">
        <v>1890</v>
      </c>
      <c r="L534" s="52">
        <v>1943</v>
      </c>
      <c r="M534" s="52">
        <v>0.54500000000000004</v>
      </c>
      <c r="N534" s="52">
        <v>8.5350000000000001</v>
      </c>
      <c r="O534" s="52">
        <v>8.3789999999999996</v>
      </c>
      <c r="P534" s="53">
        <f t="shared" si="16"/>
        <v>1.9229065475033995E-2</v>
      </c>
      <c r="Q534" s="53">
        <f t="shared" si="17"/>
        <v>7.0765713036720412E-2</v>
      </c>
    </row>
    <row r="535" spans="1:17">
      <c r="A535" s="51">
        <v>9.625</v>
      </c>
      <c r="B535" s="52">
        <v>53.5</v>
      </c>
      <c r="C535" s="52" t="s">
        <v>54</v>
      </c>
      <c r="D535" s="52">
        <v>8850</v>
      </c>
      <c r="E535" s="52">
        <v>13870</v>
      </c>
      <c r="F535" s="52"/>
      <c r="G535" s="52">
        <v>13870</v>
      </c>
      <c r="H535" s="52">
        <v>13870</v>
      </c>
      <c r="I535" s="52"/>
      <c r="J535" s="52">
        <v>1783</v>
      </c>
      <c r="K535" s="52">
        <v>2107</v>
      </c>
      <c r="L535" s="52">
        <v>2177</v>
      </c>
      <c r="M535" s="52">
        <v>0.54500000000000004</v>
      </c>
      <c r="N535" s="52">
        <v>8.5350000000000001</v>
      </c>
      <c r="O535" s="52">
        <v>8.3789999999999996</v>
      </c>
      <c r="P535" s="53">
        <f t="shared" si="16"/>
        <v>1.9229065475033995E-2</v>
      </c>
      <c r="Q535" s="53">
        <f t="shared" si="17"/>
        <v>7.0765713036720412E-2</v>
      </c>
    </row>
    <row r="536" spans="1:17">
      <c r="A536" s="51">
        <v>9.625</v>
      </c>
      <c r="B536" s="52">
        <v>53.5</v>
      </c>
      <c r="C536" s="52" t="s">
        <v>55</v>
      </c>
      <c r="D536" s="52">
        <v>8960</v>
      </c>
      <c r="E536" s="52">
        <v>14860</v>
      </c>
      <c r="F536" s="52"/>
      <c r="G536" s="52">
        <v>14860</v>
      </c>
      <c r="H536" s="52">
        <v>14860</v>
      </c>
      <c r="I536" s="52"/>
      <c r="J536" s="52">
        <v>1909</v>
      </c>
      <c r="K536" s="52">
        <v>2251</v>
      </c>
      <c r="L536" s="52">
        <v>2332</v>
      </c>
      <c r="M536" s="52">
        <v>0.54500000000000004</v>
      </c>
      <c r="N536" s="52">
        <v>8.5350000000000001</v>
      </c>
      <c r="O536" s="52">
        <v>8.3789999999999996</v>
      </c>
      <c r="P536" s="53">
        <f t="shared" si="16"/>
        <v>1.9229065475033995E-2</v>
      </c>
      <c r="Q536" s="53">
        <f t="shared" si="17"/>
        <v>7.0765713036720412E-2</v>
      </c>
    </row>
    <row r="537" spans="1:17">
      <c r="A537" s="51">
        <v>9.625</v>
      </c>
      <c r="B537" s="52">
        <v>58.4</v>
      </c>
      <c r="C537" s="52" t="s">
        <v>43</v>
      </c>
      <c r="D537" s="52">
        <v>7890</v>
      </c>
      <c r="E537" s="52">
        <v>8650</v>
      </c>
      <c r="F537" s="52"/>
      <c r="G537" s="52">
        <v>8650</v>
      </c>
      <c r="H537" s="52">
        <v>8650</v>
      </c>
      <c r="I537" s="52"/>
      <c r="J537" s="52">
        <v>1151</v>
      </c>
      <c r="K537" s="52">
        <v>1396</v>
      </c>
      <c r="L537" s="52">
        <v>1350</v>
      </c>
      <c r="M537" s="52">
        <v>0.59499999999999997</v>
      </c>
      <c r="N537" s="52">
        <v>8.4350000000000005</v>
      </c>
      <c r="O537" s="52">
        <v>8.2789999999999999</v>
      </c>
      <c r="P537" s="53">
        <f t="shared" si="16"/>
        <v>2.0877598601126854E-2</v>
      </c>
      <c r="Q537" s="53">
        <f t="shared" si="17"/>
        <v>6.911717991062756E-2</v>
      </c>
    </row>
    <row r="538" spans="1:17">
      <c r="A538" s="51">
        <v>9.625</v>
      </c>
      <c r="B538" s="52">
        <v>58.4</v>
      </c>
      <c r="C538" s="52" t="s">
        <v>45</v>
      </c>
      <c r="D538" s="52">
        <v>7890</v>
      </c>
      <c r="E538" s="52">
        <v>8650</v>
      </c>
      <c r="F538" s="52"/>
      <c r="G538" s="52">
        <v>8650</v>
      </c>
      <c r="H538" s="52">
        <v>8650</v>
      </c>
      <c r="I538" s="52"/>
      <c r="J538" s="52">
        <v>1167</v>
      </c>
      <c r="K538" s="52">
        <v>1443</v>
      </c>
      <c r="L538" s="52">
        <v>1350</v>
      </c>
      <c r="M538" s="52">
        <v>0.59499999999999997</v>
      </c>
      <c r="N538" s="52">
        <v>8.4350000000000005</v>
      </c>
      <c r="O538" s="52">
        <v>8.2789999999999999</v>
      </c>
      <c r="P538" s="53">
        <f t="shared" si="16"/>
        <v>2.0877598601126854E-2</v>
      </c>
      <c r="Q538" s="53">
        <f t="shared" si="17"/>
        <v>6.911717991062756E-2</v>
      </c>
    </row>
    <row r="539" spans="1:17">
      <c r="A539" s="51">
        <v>9.625</v>
      </c>
      <c r="B539" s="52">
        <v>58.4</v>
      </c>
      <c r="C539" s="52" t="s">
        <v>47</v>
      </c>
      <c r="D539" s="52">
        <v>8560</v>
      </c>
      <c r="E539" s="52">
        <v>9740</v>
      </c>
      <c r="F539" s="52"/>
      <c r="G539" s="52">
        <v>9740</v>
      </c>
      <c r="H539" s="52">
        <v>9740</v>
      </c>
      <c r="I539" s="52"/>
      <c r="J539" s="52">
        <v>1272</v>
      </c>
      <c r="K539" s="52">
        <v>1504</v>
      </c>
      <c r="L539" s="52">
        <v>1519</v>
      </c>
      <c r="M539" s="52">
        <v>0.59499999999999997</v>
      </c>
      <c r="N539" s="52">
        <v>8.4350000000000005</v>
      </c>
      <c r="O539" s="52">
        <v>8.2789999999999999</v>
      </c>
      <c r="P539" s="53">
        <f t="shared" si="16"/>
        <v>2.0877598601126854E-2</v>
      </c>
      <c r="Q539" s="53">
        <f t="shared" si="17"/>
        <v>6.911717991062756E-2</v>
      </c>
    </row>
    <row r="540" spans="1:17">
      <c r="A540" s="51">
        <v>9.625</v>
      </c>
      <c r="B540" s="52">
        <v>58.4</v>
      </c>
      <c r="C540" s="52" t="s">
        <v>49</v>
      </c>
      <c r="D540" s="52">
        <v>8880</v>
      </c>
      <c r="E540" s="52">
        <v>10280</v>
      </c>
      <c r="F540" s="52"/>
      <c r="G540" s="52">
        <v>10280</v>
      </c>
      <c r="H540" s="52">
        <v>10280</v>
      </c>
      <c r="I540" s="52"/>
      <c r="J540" s="52">
        <v>1341</v>
      </c>
      <c r="K540" s="52">
        <v>1583</v>
      </c>
      <c r="L540" s="52">
        <v>1604</v>
      </c>
      <c r="M540" s="52">
        <v>0.59499999999999997</v>
      </c>
      <c r="N540" s="52">
        <v>8.4350000000000005</v>
      </c>
      <c r="O540" s="52">
        <v>8.2789999999999999</v>
      </c>
      <c r="P540" s="53">
        <f t="shared" si="16"/>
        <v>2.0877598601126854E-2</v>
      </c>
      <c r="Q540" s="53">
        <f t="shared" si="17"/>
        <v>6.911717991062756E-2</v>
      </c>
    </row>
    <row r="541" spans="1:17">
      <c r="A541" s="51">
        <v>9.625</v>
      </c>
      <c r="B541" s="52">
        <v>58.4</v>
      </c>
      <c r="C541" s="52" t="s">
        <v>50</v>
      </c>
      <c r="D541" s="52">
        <v>8880</v>
      </c>
      <c r="E541" s="52">
        <v>10280</v>
      </c>
      <c r="F541" s="52"/>
      <c r="G541" s="52">
        <v>10280</v>
      </c>
      <c r="H541" s="52">
        <v>10280</v>
      </c>
      <c r="I541" s="52"/>
      <c r="J541" s="52">
        <v>1341</v>
      </c>
      <c r="K541" s="52">
        <v>1583</v>
      </c>
      <c r="L541" s="52">
        <v>1604</v>
      </c>
      <c r="M541" s="52">
        <v>0.59499999999999997</v>
      </c>
      <c r="N541" s="52">
        <v>8.4350000000000005</v>
      </c>
      <c r="O541" s="52">
        <v>8.2789999999999999</v>
      </c>
      <c r="P541" s="53">
        <f t="shared" si="16"/>
        <v>2.0877598601126854E-2</v>
      </c>
      <c r="Q541" s="53">
        <f t="shared" si="17"/>
        <v>6.911717991062756E-2</v>
      </c>
    </row>
    <row r="542" spans="1:17">
      <c r="A542" s="51">
        <v>9.625</v>
      </c>
      <c r="B542" s="52">
        <v>58.4</v>
      </c>
      <c r="C542" s="52" t="s">
        <v>52</v>
      </c>
      <c r="D542" s="52">
        <v>9760</v>
      </c>
      <c r="E542" s="52">
        <v>11900</v>
      </c>
      <c r="F542" s="52"/>
      <c r="G542" s="52">
        <v>11900</v>
      </c>
      <c r="H542" s="52">
        <v>11900</v>
      </c>
      <c r="I542" s="52"/>
      <c r="J542" s="52">
        <v>1564</v>
      </c>
      <c r="K542" s="52">
        <v>1865</v>
      </c>
      <c r="L542" s="52">
        <v>1857</v>
      </c>
      <c r="M542" s="52">
        <v>0.59499999999999997</v>
      </c>
      <c r="N542" s="52">
        <v>8.4350000000000005</v>
      </c>
      <c r="O542" s="52">
        <v>8.2789999999999999</v>
      </c>
      <c r="P542" s="53">
        <f t="shared" si="16"/>
        <v>2.0877598601126854E-2</v>
      </c>
      <c r="Q542" s="53">
        <f t="shared" si="17"/>
        <v>6.911717991062756E-2</v>
      </c>
    </row>
    <row r="543" spans="1:17">
      <c r="A543" s="51">
        <v>9.625</v>
      </c>
      <c r="B543" s="52">
        <v>58.4</v>
      </c>
      <c r="C543" s="52" t="s">
        <v>53</v>
      </c>
      <c r="D543" s="52">
        <v>10530</v>
      </c>
      <c r="E543" s="52">
        <v>13520</v>
      </c>
      <c r="F543" s="52"/>
      <c r="G543" s="52">
        <v>13520</v>
      </c>
      <c r="H543" s="52">
        <v>13520</v>
      </c>
      <c r="I543" s="52"/>
      <c r="J543" s="52">
        <v>1754</v>
      </c>
      <c r="K543" s="52">
        <v>2052</v>
      </c>
      <c r="L543" s="52">
        <v>2110</v>
      </c>
      <c r="M543" s="52">
        <v>0.59499999999999997</v>
      </c>
      <c r="N543" s="52">
        <v>8.4350000000000005</v>
      </c>
      <c r="O543" s="52">
        <v>8.2789999999999999</v>
      </c>
      <c r="P543" s="53">
        <f t="shared" si="16"/>
        <v>2.0877598601126854E-2</v>
      </c>
      <c r="Q543" s="53">
        <f t="shared" si="17"/>
        <v>6.911717991062756E-2</v>
      </c>
    </row>
    <row r="544" spans="1:17">
      <c r="A544" s="51">
        <v>9.625</v>
      </c>
      <c r="B544" s="52">
        <v>59.4</v>
      </c>
      <c r="C544" s="52" t="s">
        <v>47</v>
      </c>
      <c r="D544" s="52">
        <v>8980</v>
      </c>
      <c r="E544" s="52">
        <v>9970</v>
      </c>
      <c r="F544" s="52"/>
      <c r="G544" s="52"/>
      <c r="H544" s="52"/>
      <c r="I544" s="52"/>
      <c r="J544" s="52"/>
      <c r="K544" s="52"/>
      <c r="L544" s="52">
        <v>1553</v>
      </c>
      <c r="M544" s="52">
        <v>0.60899999999999999</v>
      </c>
      <c r="N544" s="52">
        <v>8.407</v>
      </c>
      <c r="O544" s="52">
        <v>8.2509999999999994</v>
      </c>
      <c r="P544" s="53">
        <f t="shared" si="16"/>
        <v>2.1335706236642701E-2</v>
      </c>
      <c r="Q544" s="53">
        <f t="shared" si="17"/>
        <v>6.8659072275111713E-2</v>
      </c>
    </row>
    <row r="545" spans="1:17">
      <c r="A545" s="51">
        <v>9.625</v>
      </c>
      <c r="B545" s="52">
        <v>59.4</v>
      </c>
      <c r="C545" s="52" t="s">
        <v>49</v>
      </c>
      <c r="D545" s="52">
        <v>9320</v>
      </c>
      <c r="E545" s="52">
        <v>10520</v>
      </c>
      <c r="F545" s="52"/>
      <c r="G545" s="52"/>
      <c r="H545" s="52"/>
      <c r="I545" s="52"/>
      <c r="J545" s="52"/>
      <c r="K545" s="52"/>
      <c r="L545" s="52">
        <v>1634</v>
      </c>
      <c r="M545" s="52">
        <v>0.60899999999999999</v>
      </c>
      <c r="N545" s="52">
        <v>8.407</v>
      </c>
      <c r="O545" s="52">
        <v>8.2509999999999994</v>
      </c>
      <c r="P545" s="53">
        <f t="shared" si="16"/>
        <v>2.1335706236642701E-2</v>
      </c>
      <c r="Q545" s="53">
        <f t="shared" si="17"/>
        <v>6.8659072275111713E-2</v>
      </c>
    </row>
    <row r="546" spans="1:17">
      <c r="A546" s="51">
        <v>9.625</v>
      </c>
      <c r="B546" s="52">
        <v>64.900000000000006</v>
      </c>
      <c r="C546" s="52" t="s">
        <v>47</v>
      </c>
      <c r="D546" s="52">
        <v>10800</v>
      </c>
      <c r="E546" s="52">
        <v>11000</v>
      </c>
      <c r="F546" s="52"/>
      <c r="G546" s="52"/>
      <c r="H546" s="52"/>
      <c r="I546" s="52"/>
      <c r="J546" s="52"/>
      <c r="K546" s="52"/>
      <c r="L546" s="52">
        <v>1701</v>
      </c>
      <c r="M546" s="52">
        <v>0.67200000000000004</v>
      </c>
      <c r="N546" s="52">
        <v>8.2810000000000006</v>
      </c>
      <c r="O546" s="52">
        <v>8.125</v>
      </c>
      <c r="P546" s="53">
        <f t="shared" si="16"/>
        <v>2.3378340781037479E-2</v>
      </c>
      <c r="Q546" s="53">
        <f t="shared" si="17"/>
        <v>6.6616437730716932E-2</v>
      </c>
    </row>
    <row r="547" spans="1:17">
      <c r="A547" s="51">
        <v>9.625</v>
      </c>
      <c r="B547" s="52">
        <v>64.900000000000006</v>
      </c>
      <c r="C547" s="52" t="s">
        <v>49</v>
      </c>
      <c r="D547" s="52">
        <v>11260</v>
      </c>
      <c r="E547" s="52">
        <v>11610</v>
      </c>
      <c r="F547" s="52"/>
      <c r="G547" s="52"/>
      <c r="H547" s="52"/>
      <c r="I547" s="52"/>
      <c r="J547" s="52"/>
      <c r="K547" s="52"/>
      <c r="L547" s="52">
        <v>1796</v>
      </c>
      <c r="M547" s="52">
        <v>0.67200000000000004</v>
      </c>
      <c r="N547" s="52">
        <v>8.2810000000000006</v>
      </c>
      <c r="O547" s="52">
        <v>8.125</v>
      </c>
      <c r="P547" s="53">
        <f t="shared" si="16"/>
        <v>2.3378340781037479E-2</v>
      </c>
      <c r="Q547" s="53">
        <f t="shared" si="17"/>
        <v>6.6616437730716932E-2</v>
      </c>
    </row>
    <row r="548" spans="1:17">
      <c r="A548" s="51">
        <v>9.625</v>
      </c>
      <c r="B548" s="52">
        <v>70.3</v>
      </c>
      <c r="C548" s="52" t="s">
        <v>47</v>
      </c>
      <c r="D548" s="52">
        <v>12610</v>
      </c>
      <c r="E548" s="52">
        <v>12010</v>
      </c>
      <c r="F548" s="52"/>
      <c r="G548" s="52"/>
      <c r="H548" s="52"/>
      <c r="I548" s="52"/>
      <c r="J548" s="52"/>
      <c r="K548" s="52"/>
      <c r="L548" s="52">
        <v>1845</v>
      </c>
      <c r="M548" s="52">
        <v>0.73399999999999999</v>
      </c>
      <c r="N548" s="52">
        <v>8.157</v>
      </c>
      <c r="O548" s="52">
        <v>8.0009999999999994</v>
      </c>
      <c r="P548" s="53">
        <f t="shared" si="16"/>
        <v>2.5358437925004858E-2</v>
      </c>
      <c r="Q548" s="53">
        <f t="shared" si="17"/>
        <v>6.4636340586749552E-2</v>
      </c>
    </row>
    <row r="549" spans="1:17">
      <c r="A549" s="51">
        <v>9.625</v>
      </c>
      <c r="B549" s="52">
        <v>70.3</v>
      </c>
      <c r="C549" s="52" t="s">
        <v>49</v>
      </c>
      <c r="D549" s="52">
        <v>13180</v>
      </c>
      <c r="E549" s="52">
        <v>12680</v>
      </c>
      <c r="F549" s="52"/>
      <c r="G549" s="52"/>
      <c r="H549" s="52"/>
      <c r="I549" s="52"/>
      <c r="J549" s="52"/>
      <c r="K549" s="52"/>
      <c r="L549" s="52">
        <v>1948</v>
      </c>
      <c r="M549" s="52">
        <v>0.73399999999999999</v>
      </c>
      <c r="N549" s="52">
        <v>8.157</v>
      </c>
      <c r="O549" s="52">
        <v>8.0009999999999994</v>
      </c>
      <c r="P549" s="53">
        <f t="shared" si="16"/>
        <v>2.5358437925004858E-2</v>
      </c>
      <c r="Q549" s="53">
        <f t="shared" si="17"/>
        <v>6.4636340586749552E-2</v>
      </c>
    </row>
    <row r="550" spans="1:17">
      <c r="A550" s="51">
        <v>9.625</v>
      </c>
      <c r="B550" s="52">
        <v>75.599999999999994</v>
      </c>
      <c r="C550" s="52" t="s">
        <v>47</v>
      </c>
      <c r="D550" s="52">
        <v>13670</v>
      </c>
      <c r="E550" s="52">
        <v>13040</v>
      </c>
      <c r="F550" s="52"/>
      <c r="G550" s="52"/>
      <c r="H550" s="52"/>
      <c r="I550" s="52"/>
      <c r="J550" s="52"/>
      <c r="K550" s="52"/>
      <c r="L550" s="52">
        <v>1989</v>
      </c>
      <c r="M550" s="52">
        <v>0.79700000000000004</v>
      </c>
      <c r="N550" s="52">
        <v>8.0310000000000006</v>
      </c>
      <c r="O550" s="52">
        <v>7.875</v>
      </c>
      <c r="P550" s="53">
        <f t="shared" si="16"/>
        <v>2.7339871769963071E-2</v>
      </c>
      <c r="Q550" s="53">
        <f t="shared" si="17"/>
        <v>6.2654906741791347E-2</v>
      </c>
    </row>
    <row r="551" spans="1:17">
      <c r="A551" s="51">
        <v>9.625</v>
      </c>
      <c r="B551" s="52">
        <v>75.599999999999994</v>
      </c>
      <c r="C551" s="52" t="s">
        <v>49</v>
      </c>
      <c r="D551" s="52">
        <v>14430</v>
      </c>
      <c r="E551" s="52">
        <v>13770</v>
      </c>
      <c r="F551" s="52"/>
      <c r="G551" s="52"/>
      <c r="H551" s="52"/>
      <c r="I551" s="52"/>
      <c r="J551" s="52"/>
      <c r="K551" s="52"/>
      <c r="L551" s="52">
        <v>2100</v>
      </c>
      <c r="M551" s="52">
        <v>0.79700000000000004</v>
      </c>
      <c r="N551" s="52">
        <v>8.0310000000000006</v>
      </c>
      <c r="O551" s="52">
        <v>7.875</v>
      </c>
      <c r="P551" s="53">
        <f t="shared" si="16"/>
        <v>2.7339871769963071E-2</v>
      </c>
      <c r="Q551" s="53">
        <f t="shared" si="17"/>
        <v>6.2654906741791347E-2</v>
      </c>
    </row>
    <row r="552" spans="1:17">
      <c r="A552" s="54">
        <v>9.75</v>
      </c>
      <c r="B552" s="55">
        <v>59.2</v>
      </c>
      <c r="C552" s="55" t="s">
        <v>57</v>
      </c>
      <c r="D552" s="55">
        <v>9750</v>
      </c>
      <c r="E552" s="55">
        <v>9610</v>
      </c>
      <c r="F552" s="55"/>
      <c r="G552" s="55">
        <v>9610</v>
      </c>
      <c r="H552" s="55">
        <v>9610</v>
      </c>
      <c r="I552" s="55"/>
      <c r="J552" s="55">
        <v>1175</v>
      </c>
      <c r="K552" s="55">
        <v>1383</v>
      </c>
      <c r="L552" s="55">
        <v>1540</v>
      </c>
      <c r="M552" s="55">
        <v>0.59499999999999997</v>
      </c>
      <c r="N552" s="55">
        <v>8.56</v>
      </c>
      <c r="O552" s="55"/>
      <c r="P552" s="56">
        <f t="shared" si="16"/>
        <v>2.1166601904021757E-2</v>
      </c>
      <c r="Q552" s="56">
        <f t="shared" si="17"/>
        <v>7.1180882067223616E-2</v>
      </c>
    </row>
    <row r="553" spans="1:17">
      <c r="A553" s="54">
        <v>9.75</v>
      </c>
      <c r="B553" s="55">
        <v>59.2</v>
      </c>
      <c r="C553" s="55" t="s">
        <v>48</v>
      </c>
      <c r="D553" s="55">
        <v>9750</v>
      </c>
      <c r="E553" s="55">
        <v>10150</v>
      </c>
      <c r="F553" s="55"/>
      <c r="G553" s="55">
        <v>10150</v>
      </c>
      <c r="H553" s="55">
        <v>10150</v>
      </c>
      <c r="I553" s="55"/>
      <c r="J553" s="55">
        <v>1204</v>
      </c>
      <c r="K553" s="55">
        <v>1469</v>
      </c>
      <c r="L553" s="55">
        <v>1626</v>
      </c>
      <c r="M553" s="55">
        <v>0.59499999999999997</v>
      </c>
      <c r="N553" s="55">
        <v>8.56</v>
      </c>
      <c r="O553" s="55"/>
      <c r="P553" s="56">
        <f t="shared" si="16"/>
        <v>2.1166601904021757E-2</v>
      </c>
      <c r="Q553" s="56">
        <f t="shared" si="17"/>
        <v>7.1180882067223616E-2</v>
      </c>
    </row>
    <row r="554" spans="1:17">
      <c r="A554" s="54">
        <v>9.75</v>
      </c>
      <c r="B554" s="55">
        <v>59.2</v>
      </c>
      <c r="C554" s="55" t="s">
        <v>59</v>
      </c>
      <c r="D554" s="55">
        <v>9750</v>
      </c>
      <c r="E554" s="55">
        <v>10150</v>
      </c>
      <c r="F554" s="55"/>
      <c r="G554" s="55">
        <v>10150</v>
      </c>
      <c r="H554" s="55">
        <v>10150</v>
      </c>
      <c r="I554" s="55"/>
      <c r="J554" s="55">
        <v>1189</v>
      </c>
      <c r="K554" s="55">
        <v>1426</v>
      </c>
      <c r="L554" s="55">
        <v>1626</v>
      </c>
      <c r="M554" s="55">
        <v>0.59499999999999997</v>
      </c>
      <c r="N554" s="55">
        <v>8.56</v>
      </c>
      <c r="O554" s="55"/>
      <c r="P554" s="56">
        <f t="shared" si="16"/>
        <v>2.1166601904021757E-2</v>
      </c>
      <c r="Q554" s="56">
        <f t="shared" si="17"/>
        <v>7.1180882067223616E-2</v>
      </c>
    </row>
    <row r="555" spans="1:17">
      <c r="A555" s="54">
        <v>9.75</v>
      </c>
      <c r="B555" s="55">
        <v>59.2</v>
      </c>
      <c r="C555" s="55" t="s">
        <v>51</v>
      </c>
      <c r="D555" s="55">
        <v>9750</v>
      </c>
      <c r="E555" s="55">
        <v>11750</v>
      </c>
      <c r="F555" s="55"/>
      <c r="G555" s="55">
        <v>11750</v>
      </c>
      <c r="H555" s="55">
        <v>11750</v>
      </c>
      <c r="I555" s="55"/>
      <c r="J555" s="55">
        <v>1387</v>
      </c>
      <c r="K555" s="55">
        <v>1681</v>
      </c>
      <c r="L555" s="55">
        <v>1882</v>
      </c>
      <c r="M555" s="55">
        <v>0.59499999999999997</v>
      </c>
      <c r="N555" s="55">
        <v>8.56</v>
      </c>
      <c r="O555" s="55"/>
      <c r="P555" s="56">
        <f t="shared" si="16"/>
        <v>2.1166601904021757E-2</v>
      </c>
      <c r="Q555" s="56">
        <f t="shared" si="17"/>
        <v>7.1180882067223616E-2</v>
      </c>
    </row>
    <row r="556" spans="1:17">
      <c r="A556" s="54">
        <v>9.75</v>
      </c>
      <c r="B556" s="55">
        <v>59.2</v>
      </c>
      <c r="C556" s="55" t="s">
        <v>52</v>
      </c>
      <c r="D556" s="55">
        <v>9490</v>
      </c>
      <c r="E556" s="55">
        <v>11750</v>
      </c>
      <c r="F556" s="55"/>
      <c r="G556" s="55">
        <v>11750</v>
      </c>
      <c r="H556" s="55">
        <v>11750</v>
      </c>
      <c r="I556" s="55"/>
      <c r="J556" s="55">
        <v>1387</v>
      </c>
      <c r="K556" s="55">
        <v>1681</v>
      </c>
      <c r="L556" s="55">
        <v>1882</v>
      </c>
      <c r="M556" s="55">
        <v>0.59499999999999997</v>
      </c>
      <c r="N556" s="55">
        <v>8.56</v>
      </c>
      <c r="O556" s="55"/>
      <c r="P556" s="56">
        <f t="shared" si="16"/>
        <v>2.1166601904021757E-2</v>
      </c>
      <c r="Q556" s="56">
        <f t="shared" si="17"/>
        <v>7.1180882067223616E-2</v>
      </c>
    </row>
    <row r="557" spans="1:17">
      <c r="A557" s="54">
        <v>9.75</v>
      </c>
      <c r="B557" s="55">
        <v>59.2</v>
      </c>
      <c r="C557" s="55" t="s">
        <v>53</v>
      </c>
      <c r="D557" s="55">
        <v>10210</v>
      </c>
      <c r="E557" s="55">
        <v>13350</v>
      </c>
      <c r="F557" s="55"/>
      <c r="G557" s="55">
        <v>13350</v>
      </c>
      <c r="H557" s="55">
        <v>13350</v>
      </c>
      <c r="I557" s="55"/>
      <c r="J557" s="55">
        <v>1555</v>
      </c>
      <c r="K557" s="55">
        <v>1850</v>
      </c>
      <c r="L557" s="55">
        <v>2139</v>
      </c>
      <c r="M557" s="55">
        <v>0.59499999999999997</v>
      </c>
      <c r="N557" s="55">
        <v>8.56</v>
      </c>
      <c r="O557" s="55"/>
      <c r="P557" s="56">
        <f t="shared" si="16"/>
        <v>2.1166601904021757E-2</v>
      </c>
      <c r="Q557" s="56">
        <f t="shared" si="17"/>
        <v>7.1180882067223616E-2</v>
      </c>
    </row>
    <row r="558" spans="1:17">
      <c r="A558" s="54">
        <v>9.75</v>
      </c>
      <c r="B558" s="55">
        <v>59.2</v>
      </c>
      <c r="C558" s="55" t="s">
        <v>54</v>
      </c>
      <c r="D558" s="55">
        <v>10820</v>
      </c>
      <c r="E558" s="55">
        <v>14950</v>
      </c>
      <c r="F558" s="55"/>
      <c r="G558" s="55">
        <v>14950</v>
      </c>
      <c r="H558" s="55">
        <v>14950</v>
      </c>
      <c r="I558" s="55"/>
      <c r="J558" s="55">
        <v>1739</v>
      </c>
      <c r="K558" s="55">
        <v>2061</v>
      </c>
      <c r="L558" s="55">
        <v>2396</v>
      </c>
      <c r="M558" s="55">
        <v>0.59499999999999997</v>
      </c>
      <c r="N558" s="55">
        <v>8.56</v>
      </c>
      <c r="O558" s="55"/>
      <c r="P558" s="56">
        <f t="shared" si="16"/>
        <v>2.1166601904021757E-2</v>
      </c>
      <c r="Q558" s="56">
        <f t="shared" si="17"/>
        <v>7.1180882067223616E-2</v>
      </c>
    </row>
    <row r="559" spans="1:17">
      <c r="A559" s="57">
        <v>9.875</v>
      </c>
      <c r="B559" s="58">
        <v>62.8</v>
      </c>
      <c r="C559" s="58" t="s">
        <v>57</v>
      </c>
      <c r="D559" s="58">
        <v>10180</v>
      </c>
      <c r="E559" s="58">
        <v>9970</v>
      </c>
      <c r="F559" s="58"/>
      <c r="G559" s="58">
        <v>9970</v>
      </c>
      <c r="H559" s="58">
        <v>9940</v>
      </c>
      <c r="I559" s="58"/>
      <c r="J559" s="58">
        <v>1096</v>
      </c>
      <c r="K559" s="58">
        <v>1304</v>
      </c>
      <c r="L559" s="58">
        <v>1635</v>
      </c>
      <c r="M559" s="58">
        <v>0.625</v>
      </c>
      <c r="N559" s="58">
        <v>8.625</v>
      </c>
      <c r="O559" s="58"/>
      <c r="P559" s="59">
        <f t="shared" si="16"/>
        <v>2.2464542451913733E-2</v>
      </c>
      <c r="Q559" s="59">
        <f t="shared" si="17"/>
        <v>7.2266004468622497E-2</v>
      </c>
    </row>
    <row r="560" spans="1:17">
      <c r="A560" s="57">
        <v>9.875</v>
      </c>
      <c r="B560" s="58">
        <v>62.8</v>
      </c>
      <c r="C560" s="58" t="s">
        <v>48</v>
      </c>
      <c r="D560" s="58">
        <v>10180</v>
      </c>
      <c r="E560" s="58">
        <v>10520</v>
      </c>
      <c r="F560" s="58"/>
      <c r="G560" s="58">
        <v>10520</v>
      </c>
      <c r="H560" s="58">
        <v>10490</v>
      </c>
      <c r="I560" s="58"/>
      <c r="J560" s="58">
        <v>1123</v>
      </c>
      <c r="K560" s="58">
        <v>1385</v>
      </c>
      <c r="L560" s="58">
        <v>1725</v>
      </c>
      <c r="M560" s="58">
        <v>0.625</v>
      </c>
      <c r="N560" s="58">
        <v>8.625</v>
      </c>
      <c r="O560" s="58"/>
      <c r="P560" s="59">
        <f t="shared" si="16"/>
        <v>2.2464542451913733E-2</v>
      </c>
      <c r="Q560" s="59">
        <f t="shared" si="17"/>
        <v>7.2266004468622497E-2</v>
      </c>
    </row>
    <row r="561" spans="1:17">
      <c r="A561" s="57">
        <v>9.875</v>
      </c>
      <c r="B561" s="58">
        <v>62.8</v>
      </c>
      <c r="C561" s="58" t="s">
        <v>59</v>
      </c>
      <c r="D561" s="58">
        <v>10180</v>
      </c>
      <c r="E561" s="58">
        <v>10520</v>
      </c>
      <c r="F561" s="58"/>
      <c r="G561" s="58">
        <v>10520</v>
      </c>
      <c r="H561" s="58">
        <v>10490</v>
      </c>
      <c r="I561" s="58"/>
      <c r="J561" s="58">
        <v>1109</v>
      </c>
      <c r="K561" s="58">
        <v>1344</v>
      </c>
      <c r="L561" s="58">
        <v>1725</v>
      </c>
      <c r="M561" s="58">
        <v>0.625</v>
      </c>
      <c r="N561" s="58">
        <v>8.625</v>
      </c>
      <c r="O561" s="58"/>
      <c r="P561" s="59">
        <f t="shared" si="16"/>
        <v>2.2464542451913733E-2</v>
      </c>
      <c r="Q561" s="59">
        <f t="shared" si="17"/>
        <v>7.2266004468622497E-2</v>
      </c>
    </row>
    <row r="562" spans="1:17">
      <c r="A562" s="57">
        <v>9.875</v>
      </c>
      <c r="B562" s="58">
        <v>62.8</v>
      </c>
      <c r="C562" s="58" t="s">
        <v>52</v>
      </c>
      <c r="D562" s="58">
        <v>10280</v>
      </c>
      <c r="E562" s="58">
        <v>12180</v>
      </c>
      <c r="F562" s="58"/>
      <c r="G562" s="58">
        <v>12180</v>
      </c>
      <c r="H562" s="58">
        <v>12140</v>
      </c>
      <c r="I562" s="58"/>
      <c r="J562" s="58">
        <v>1294</v>
      </c>
      <c r="K562" s="58">
        <v>1584</v>
      </c>
      <c r="L562" s="58">
        <v>1998</v>
      </c>
      <c r="M562" s="58">
        <v>0.625</v>
      </c>
      <c r="N562" s="58">
        <v>8.625</v>
      </c>
      <c r="O562" s="58"/>
      <c r="P562" s="59">
        <f t="shared" si="16"/>
        <v>2.2464542451913733E-2</v>
      </c>
      <c r="Q562" s="59">
        <f t="shared" si="17"/>
        <v>7.2266004468622497E-2</v>
      </c>
    </row>
    <row r="563" spans="1:17">
      <c r="A563" s="57">
        <v>9.875</v>
      </c>
      <c r="B563" s="58">
        <v>62.8</v>
      </c>
      <c r="C563" s="58" t="s">
        <v>53</v>
      </c>
      <c r="D563" s="58">
        <v>11140</v>
      </c>
      <c r="E563" s="58">
        <v>13840</v>
      </c>
      <c r="F563" s="58"/>
      <c r="G563" s="58">
        <v>13840</v>
      </c>
      <c r="H563" s="58">
        <v>13800</v>
      </c>
      <c r="I563" s="58"/>
      <c r="J563" s="58">
        <v>1451</v>
      </c>
      <c r="K563" s="58">
        <v>1743</v>
      </c>
      <c r="L563" s="58">
        <v>2270</v>
      </c>
      <c r="M563" s="58">
        <v>0.625</v>
      </c>
      <c r="N563" s="58">
        <v>8.625</v>
      </c>
      <c r="O563" s="58"/>
      <c r="P563" s="59">
        <f t="shared" si="16"/>
        <v>2.2464542451913733E-2</v>
      </c>
      <c r="Q563" s="59">
        <f t="shared" si="17"/>
        <v>7.2266004468622497E-2</v>
      </c>
    </row>
    <row r="564" spans="1:17">
      <c r="A564" s="57">
        <v>9.875</v>
      </c>
      <c r="B564" s="58">
        <v>62.8</v>
      </c>
      <c r="C564" s="58" t="s">
        <v>54</v>
      </c>
      <c r="D564" s="58">
        <v>11870</v>
      </c>
      <c r="E564" s="58">
        <v>15510</v>
      </c>
      <c r="F564" s="58"/>
      <c r="G564" s="58">
        <v>15510</v>
      </c>
      <c r="H564" s="58">
        <v>15460</v>
      </c>
      <c r="I564" s="58"/>
      <c r="J564" s="58">
        <v>1622</v>
      </c>
      <c r="K564" s="58">
        <v>1942</v>
      </c>
      <c r="L564" s="58">
        <v>2543</v>
      </c>
      <c r="M564" s="58">
        <v>0.625</v>
      </c>
      <c r="N564" s="58">
        <v>8.625</v>
      </c>
      <c r="O564" s="58"/>
      <c r="P564" s="59">
        <f t="shared" si="16"/>
        <v>2.2464542451913733E-2</v>
      </c>
      <c r="Q564" s="59">
        <f t="shared" si="17"/>
        <v>7.2266004468622497E-2</v>
      </c>
    </row>
    <row r="565" spans="1:17">
      <c r="A565" s="48">
        <v>10.75</v>
      </c>
      <c r="B565" s="49">
        <v>32.75</v>
      </c>
      <c r="C565" s="49" t="s">
        <v>58</v>
      </c>
      <c r="D565" s="49">
        <v>840</v>
      </c>
      <c r="E565" s="49">
        <v>1820</v>
      </c>
      <c r="F565" s="49">
        <v>1820</v>
      </c>
      <c r="G565" s="49"/>
      <c r="H565" s="49"/>
      <c r="I565" s="49">
        <v>205</v>
      </c>
      <c r="J565" s="49"/>
      <c r="K565" s="49"/>
      <c r="L565" s="49">
        <v>367</v>
      </c>
      <c r="M565" s="49">
        <v>0.27900000000000003</v>
      </c>
      <c r="N565" s="49">
        <v>10.192</v>
      </c>
      <c r="O565" s="49">
        <v>10.036</v>
      </c>
      <c r="P565" s="50">
        <f t="shared" si="16"/>
        <v>1.135189042160482E-2</v>
      </c>
      <c r="Q565" s="50">
        <f t="shared" si="17"/>
        <v>0.10091010685836409</v>
      </c>
    </row>
    <row r="566" spans="1:17">
      <c r="A566" s="48">
        <v>10.75</v>
      </c>
      <c r="B566" s="49">
        <v>40.5</v>
      </c>
      <c r="C566" s="49" t="s">
        <v>58</v>
      </c>
      <c r="D566" s="49">
        <v>1390</v>
      </c>
      <c r="E566" s="49">
        <v>2280</v>
      </c>
      <c r="F566" s="49">
        <v>2280</v>
      </c>
      <c r="G566" s="49"/>
      <c r="H566" s="49"/>
      <c r="I566" s="49">
        <v>314</v>
      </c>
      <c r="J566" s="49"/>
      <c r="K566" s="49"/>
      <c r="L566" s="49">
        <v>457</v>
      </c>
      <c r="M566" s="49">
        <v>0.35</v>
      </c>
      <c r="N566" s="49">
        <v>10.050000000000001</v>
      </c>
      <c r="O566" s="49">
        <v>9.8940000000000001</v>
      </c>
      <c r="P566" s="50">
        <f t="shared" si="16"/>
        <v>1.4144161647561673E-2</v>
      </c>
      <c r="Q566" s="50">
        <f t="shared" si="17"/>
        <v>9.8117835632407224E-2</v>
      </c>
    </row>
    <row r="567" spans="1:17">
      <c r="A567" s="48">
        <v>10.75</v>
      </c>
      <c r="B567" s="49">
        <v>40.5</v>
      </c>
      <c r="C567" s="49" t="s">
        <v>40</v>
      </c>
      <c r="D567" s="49">
        <v>1580</v>
      </c>
      <c r="E567" s="49">
        <v>3130</v>
      </c>
      <c r="F567" s="49">
        <v>3130</v>
      </c>
      <c r="G567" s="49"/>
      <c r="H567" s="49">
        <v>3130</v>
      </c>
      <c r="I567" s="49">
        <v>420</v>
      </c>
      <c r="J567" s="49"/>
      <c r="K567" s="49">
        <v>700</v>
      </c>
      <c r="L567" s="49">
        <v>629</v>
      </c>
      <c r="M567" s="49">
        <v>0.35</v>
      </c>
      <c r="N567" s="49">
        <v>10.050000000000001</v>
      </c>
      <c r="O567" s="49">
        <v>9.8940000000000001</v>
      </c>
      <c r="P567" s="50">
        <f t="shared" si="16"/>
        <v>1.4144161647561673E-2</v>
      </c>
      <c r="Q567" s="50">
        <f t="shared" si="17"/>
        <v>9.8117835632407224E-2</v>
      </c>
    </row>
    <row r="568" spans="1:17">
      <c r="A568" s="48">
        <v>10.75</v>
      </c>
      <c r="B568" s="49">
        <v>40.5</v>
      </c>
      <c r="C568" s="49" t="s">
        <v>41</v>
      </c>
      <c r="D568" s="49">
        <v>1580</v>
      </c>
      <c r="E568" s="49">
        <v>3130</v>
      </c>
      <c r="F568" s="49">
        <v>3130</v>
      </c>
      <c r="G568" s="49"/>
      <c r="H568" s="49">
        <v>3130</v>
      </c>
      <c r="I568" s="49">
        <v>450</v>
      </c>
      <c r="J568" s="49"/>
      <c r="K568" s="49">
        <v>819</v>
      </c>
      <c r="L568" s="49">
        <v>629</v>
      </c>
      <c r="M568" s="49">
        <v>0.35</v>
      </c>
      <c r="N568" s="49">
        <v>10.050000000000001</v>
      </c>
      <c r="O568" s="49">
        <v>9.8940000000000001</v>
      </c>
      <c r="P568" s="50">
        <f t="shared" si="16"/>
        <v>1.4144161647561673E-2</v>
      </c>
      <c r="Q568" s="50">
        <f t="shared" si="17"/>
        <v>9.8117835632407224E-2</v>
      </c>
    </row>
    <row r="569" spans="1:17">
      <c r="A569" s="48">
        <v>10.75</v>
      </c>
      <c r="B569" s="49">
        <v>40.5</v>
      </c>
      <c r="C569" s="49" t="s">
        <v>60</v>
      </c>
      <c r="D569" s="49">
        <v>2100</v>
      </c>
      <c r="E569" s="49">
        <v>3130</v>
      </c>
      <c r="F569" s="49">
        <v>3130</v>
      </c>
      <c r="G569" s="49"/>
      <c r="H569" s="49">
        <v>3130</v>
      </c>
      <c r="I569" s="49">
        <v>562</v>
      </c>
      <c r="J569" s="49"/>
      <c r="K569" s="49">
        <v>911</v>
      </c>
      <c r="L569" s="49">
        <v>629</v>
      </c>
      <c r="M569" s="49">
        <v>0.35</v>
      </c>
      <c r="N569" s="49">
        <v>10.050000000000001</v>
      </c>
      <c r="O569" s="49">
        <v>9.8940000000000001</v>
      </c>
      <c r="P569" s="50">
        <f t="shared" si="16"/>
        <v>1.4144161647561673E-2</v>
      </c>
      <c r="Q569" s="50">
        <f t="shared" si="17"/>
        <v>9.8117835632407224E-2</v>
      </c>
    </row>
    <row r="570" spans="1:17">
      <c r="A570" s="48">
        <v>10.75</v>
      </c>
      <c r="B570" s="49">
        <v>40.5</v>
      </c>
      <c r="C570" s="49" t="s">
        <v>42</v>
      </c>
      <c r="D570" s="49">
        <v>1680</v>
      </c>
      <c r="E570" s="49">
        <v>3700</v>
      </c>
      <c r="F570" s="49">
        <v>3700</v>
      </c>
      <c r="G570" s="49"/>
      <c r="H570" s="49">
        <v>3700</v>
      </c>
      <c r="I570" s="49">
        <v>491</v>
      </c>
      <c r="J570" s="49"/>
      <c r="K570" s="49">
        <v>806</v>
      </c>
      <c r="L570" s="49">
        <v>743</v>
      </c>
      <c r="M570" s="49">
        <v>0.35</v>
      </c>
      <c r="N570" s="49">
        <v>10.050000000000001</v>
      </c>
      <c r="O570" s="49">
        <v>9.8940000000000001</v>
      </c>
      <c r="P570" s="50">
        <f t="shared" si="16"/>
        <v>1.4144161647561673E-2</v>
      </c>
      <c r="Q570" s="50">
        <f t="shared" si="17"/>
        <v>9.8117835632407224E-2</v>
      </c>
    </row>
    <row r="571" spans="1:17">
      <c r="A571" s="48">
        <v>10.75</v>
      </c>
      <c r="B571" s="49">
        <v>40.5</v>
      </c>
      <c r="C571" s="49" t="s">
        <v>45</v>
      </c>
      <c r="D571" s="49">
        <v>1730</v>
      </c>
      <c r="E571" s="49">
        <v>4560</v>
      </c>
      <c r="F571" s="49">
        <v>4560</v>
      </c>
      <c r="G571" s="49"/>
      <c r="H571" s="49">
        <v>4560</v>
      </c>
      <c r="I571" s="49">
        <v>597</v>
      </c>
      <c r="J571" s="49"/>
      <c r="K571" s="49">
        <v>964</v>
      </c>
      <c r="L571" s="49">
        <v>915</v>
      </c>
      <c r="M571" s="49">
        <v>0.35</v>
      </c>
      <c r="N571" s="49">
        <v>10.050000000000001</v>
      </c>
      <c r="O571" s="49">
        <v>9.8940000000000001</v>
      </c>
      <c r="P571" s="50">
        <f t="shared" si="16"/>
        <v>1.4144161647561673E-2</v>
      </c>
      <c r="Q571" s="50">
        <f t="shared" si="17"/>
        <v>9.8117835632407224E-2</v>
      </c>
    </row>
    <row r="572" spans="1:17">
      <c r="A572" s="48">
        <v>10.75</v>
      </c>
      <c r="B572" s="49">
        <v>40.5</v>
      </c>
      <c r="C572" s="49" t="s">
        <v>46</v>
      </c>
      <c r="D572" s="49">
        <v>2100</v>
      </c>
      <c r="E572" s="49">
        <v>4560</v>
      </c>
      <c r="F572" s="49">
        <v>4560</v>
      </c>
      <c r="G572" s="49"/>
      <c r="H572" s="49">
        <v>4560</v>
      </c>
      <c r="I572" s="49">
        <v>681</v>
      </c>
      <c r="J572" s="49"/>
      <c r="K572" s="49">
        <v>1034</v>
      </c>
      <c r="L572" s="49">
        <v>915</v>
      </c>
      <c r="M572" s="49">
        <v>0.35</v>
      </c>
      <c r="N572" s="49">
        <v>10.050000000000001</v>
      </c>
      <c r="O572" s="49">
        <v>9.8940000000000001</v>
      </c>
      <c r="P572" s="50">
        <f t="shared" si="16"/>
        <v>1.4144161647561673E-2</v>
      </c>
      <c r="Q572" s="50">
        <f t="shared" si="17"/>
        <v>9.8117835632407224E-2</v>
      </c>
    </row>
    <row r="573" spans="1:17">
      <c r="A573" s="48">
        <v>10.75</v>
      </c>
      <c r="B573" s="49">
        <v>45.5</v>
      </c>
      <c r="C573" s="49" t="s">
        <v>40</v>
      </c>
      <c r="D573" s="49">
        <v>2090</v>
      </c>
      <c r="E573" s="49">
        <v>3580</v>
      </c>
      <c r="F573" s="49">
        <v>3580</v>
      </c>
      <c r="G573" s="49"/>
      <c r="H573" s="49">
        <v>3580</v>
      </c>
      <c r="I573" s="49">
        <v>493</v>
      </c>
      <c r="J573" s="49"/>
      <c r="K573" s="49">
        <v>796</v>
      </c>
      <c r="L573" s="49">
        <v>715</v>
      </c>
      <c r="M573" s="49">
        <v>0.4</v>
      </c>
      <c r="N573" s="49">
        <v>9.9499999999999993</v>
      </c>
      <c r="O573" s="49">
        <v>9.7940000000000005</v>
      </c>
      <c r="P573" s="50">
        <f t="shared" si="16"/>
        <v>1.6087040994754241E-2</v>
      </c>
      <c r="Q573" s="50">
        <f t="shared" si="17"/>
        <v>9.6174956285214663E-2</v>
      </c>
    </row>
    <row r="574" spans="1:17">
      <c r="A574" s="48">
        <v>10.75</v>
      </c>
      <c r="B574" s="49">
        <v>45.5</v>
      </c>
      <c r="C574" s="49" t="s">
        <v>60</v>
      </c>
      <c r="D574" s="49">
        <v>3130</v>
      </c>
      <c r="E574" s="49">
        <v>3580</v>
      </c>
      <c r="F574" s="49">
        <v>3580</v>
      </c>
      <c r="G574" s="49"/>
      <c r="H574" s="49">
        <v>3580</v>
      </c>
      <c r="I574" s="49">
        <v>659</v>
      </c>
      <c r="J574" s="49"/>
      <c r="K574" s="49">
        <v>1037</v>
      </c>
      <c r="L574" s="49">
        <v>715</v>
      </c>
      <c r="M574" s="49">
        <v>0.4</v>
      </c>
      <c r="N574" s="49">
        <v>9.9499999999999993</v>
      </c>
      <c r="O574" s="49">
        <v>9.7940000000000005</v>
      </c>
      <c r="P574" s="50">
        <f t="shared" si="16"/>
        <v>1.6087040994754241E-2</v>
      </c>
      <c r="Q574" s="50">
        <f t="shared" si="17"/>
        <v>9.6174956285214663E-2</v>
      </c>
    </row>
    <row r="575" spans="1:17">
      <c r="A575" s="48">
        <v>10.75</v>
      </c>
      <c r="B575" s="49">
        <v>45.5</v>
      </c>
      <c r="C575" s="49" t="s">
        <v>42</v>
      </c>
      <c r="D575" s="49">
        <v>2280</v>
      </c>
      <c r="E575" s="49">
        <v>4230</v>
      </c>
      <c r="F575" s="49">
        <v>4230</v>
      </c>
      <c r="G575" s="49"/>
      <c r="H575" s="49">
        <v>4230</v>
      </c>
      <c r="I575" s="49">
        <v>576</v>
      </c>
      <c r="J575" s="49"/>
      <c r="K575" s="49">
        <v>916</v>
      </c>
      <c r="L575" s="49">
        <v>845</v>
      </c>
      <c r="M575" s="49">
        <v>0.4</v>
      </c>
      <c r="N575" s="49">
        <v>9.9499999999999993</v>
      </c>
      <c r="O575" s="49">
        <v>9.7940000000000005</v>
      </c>
      <c r="P575" s="50">
        <f t="shared" si="16"/>
        <v>1.6087040994754241E-2</v>
      </c>
      <c r="Q575" s="50">
        <f t="shared" si="17"/>
        <v>9.6174956285214663E-2</v>
      </c>
    </row>
    <row r="576" spans="1:17">
      <c r="A576" s="48">
        <v>10.75</v>
      </c>
      <c r="B576" s="49">
        <v>45.5</v>
      </c>
      <c r="C576" s="49" t="s">
        <v>45</v>
      </c>
      <c r="D576" s="49">
        <v>2470</v>
      </c>
      <c r="E576" s="49">
        <v>5210</v>
      </c>
      <c r="F576" s="49">
        <v>5210</v>
      </c>
      <c r="G576" s="49"/>
      <c r="H576" s="49">
        <v>5210</v>
      </c>
      <c r="I576" s="49">
        <v>701</v>
      </c>
      <c r="J576" s="49"/>
      <c r="K576" s="49">
        <v>1097</v>
      </c>
      <c r="L576" s="49">
        <v>1040</v>
      </c>
      <c r="M576" s="49">
        <v>0.4</v>
      </c>
      <c r="N576" s="49">
        <v>9.9499999999999993</v>
      </c>
      <c r="O576" s="49">
        <v>9.7940000000000005</v>
      </c>
      <c r="P576" s="50">
        <f t="shared" si="16"/>
        <v>1.6087040994754241E-2</v>
      </c>
      <c r="Q576" s="50">
        <f t="shared" si="17"/>
        <v>9.6174956285214663E-2</v>
      </c>
    </row>
    <row r="577" spans="1:17">
      <c r="A577" s="48">
        <v>10.75</v>
      </c>
      <c r="B577" s="49">
        <v>45.5</v>
      </c>
      <c r="C577" s="49" t="s">
        <v>46</v>
      </c>
      <c r="D577" s="49">
        <v>3130</v>
      </c>
      <c r="E577" s="49">
        <v>5210</v>
      </c>
      <c r="F577" s="49">
        <v>5210</v>
      </c>
      <c r="G577" s="49"/>
      <c r="H577" s="49">
        <v>5210</v>
      </c>
      <c r="I577" s="49">
        <v>799</v>
      </c>
      <c r="J577" s="49"/>
      <c r="K577" s="49">
        <v>1175</v>
      </c>
      <c r="L577" s="49">
        <v>1040</v>
      </c>
      <c r="M577" s="49">
        <v>0.4</v>
      </c>
      <c r="N577" s="49">
        <v>9.9499999999999993</v>
      </c>
      <c r="O577" s="49">
        <v>9.7940000000000005</v>
      </c>
      <c r="P577" s="50">
        <f t="shared" si="16"/>
        <v>1.6087040994754241E-2</v>
      </c>
      <c r="Q577" s="50">
        <f t="shared" si="17"/>
        <v>9.6174956285214663E-2</v>
      </c>
    </row>
    <row r="578" spans="1:17">
      <c r="A578" s="48">
        <v>10.75</v>
      </c>
      <c r="B578" s="49">
        <v>51</v>
      </c>
      <c r="C578" s="49" t="s">
        <v>40</v>
      </c>
      <c r="D578" s="49">
        <v>2700</v>
      </c>
      <c r="E578" s="49">
        <v>4030</v>
      </c>
      <c r="F578" s="49">
        <v>4030</v>
      </c>
      <c r="G578" s="49"/>
      <c r="H578" s="49">
        <v>4030</v>
      </c>
      <c r="I578" s="49">
        <v>565</v>
      </c>
      <c r="J578" s="49"/>
      <c r="K578" s="49">
        <v>891</v>
      </c>
      <c r="L578" s="49">
        <v>801</v>
      </c>
      <c r="M578" s="49">
        <v>0.45</v>
      </c>
      <c r="N578" s="49">
        <v>9.85</v>
      </c>
      <c r="O578" s="49">
        <v>9.6940000000000008</v>
      </c>
      <c r="P578" s="50">
        <f t="shared" si="16"/>
        <v>1.8010491548474845E-2</v>
      </c>
      <c r="Q578" s="50">
        <f t="shared" si="17"/>
        <v>9.4251505731494059E-2</v>
      </c>
    </row>
    <row r="579" spans="1:17">
      <c r="A579" s="48">
        <v>10.75</v>
      </c>
      <c r="B579" s="49">
        <v>51</v>
      </c>
      <c r="C579" s="49" t="s">
        <v>41</v>
      </c>
      <c r="D579" s="49">
        <v>2700</v>
      </c>
      <c r="E579" s="49">
        <v>4030</v>
      </c>
      <c r="F579" s="49">
        <v>4030</v>
      </c>
      <c r="G579" s="49"/>
      <c r="H579" s="49">
        <v>4030</v>
      </c>
      <c r="I579" s="49">
        <v>606</v>
      </c>
      <c r="J579" s="49"/>
      <c r="K579" s="49">
        <v>1043</v>
      </c>
      <c r="L579" s="49">
        <v>801</v>
      </c>
      <c r="M579" s="49">
        <v>0.45</v>
      </c>
      <c r="N579" s="49">
        <v>9.85</v>
      </c>
      <c r="O579" s="49">
        <v>9.6940000000000008</v>
      </c>
      <c r="P579" s="50">
        <f t="shared" si="16"/>
        <v>1.8010491548474845E-2</v>
      </c>
      <c r="Q579" s="50">
        <f t="shared" si="17"/>
        <v>9.4251505731494059E-2</v>
      </c>
    </row>
    <row r="580" spans="1:17">
      <c r="A580" s="48">
        <v>10.75</v>
      </c>
      <c r="B580" s="49">
        <v>51</v>
      </c>
      <c r="C580" s="49" t="s">
        <v>60</v>
      </c>
      <c r="D580" s="49">
        <v>4420</v>
      </c>
      <c r="E580" s="49">
        <v>4030</v>
      </c>
      <c r="F580" s="49">
        <v>4030</v>
      </c>
      <c r="G580" s="49"/>
      <c r="H580" s="49">
        <v>4030</v>
      </c>
      <c r="I580" s="49">
        <v>756</v>
      </c>
      <c r="J580" s="49"/>
      <c r="K580" s="49">
        <v>1160</v>
      </c>
      <c r="L580" s="49">
        <v>801</v>
      </c>
      <c r="M580" s="49">
        <v>0.45</v>
      </c>
      <c r="N580" s="49">
        <v>9.85</v>
      </c>
      <c r="O580" s="49">
        <v>9.6940000000000008</v>
      </c>
      <c r="P580" s="50">
        <f t="shared" si="16"/>
        <v>1.8010491548474845E-2</v>
      </c>
      <c r="Q580" s="50">
        <f t="shared" si="17"/>
        <v>9.4251505731494059E-2</v>
      </c>
    </row>
    <row r="581" spans="1:17">
      <c r="A581" s="48">
        <v>10.75</v>
      </c>
      <c r="B581" s="49">
        <v>51</v>
      </c>
      <c r="C581" s="49" t="s">
        <v>42</v>
      </c>
      <c r="D581" s="49">
        <v>2870</v>
      </c>
      <c r="E581" s="49">
        <v>4760</v>
      </c>
      <c r="F581" s="49">
        <v>4760</v>
      </c>
      <c r="G581" s="49"/>
      <c r="H581" s="49">
        <v>4760</v>
      </c>
      <c r="I581" s="49">
        <v>661</v>
      </c>
      <c r="J581" s="49"/>
      <c r="K581" s="49">
        <v>1026</v>
      </c>
      <c r="L581" s="49">
        <v>946</v>
      </c>
      <c r="M581" s="49">
        <v>0.45</v>
      </c>
      <c r="N581" s="49">
        <v>9.85</v>
      </c>
      <c r="O581" s="49">
        <v>9.6940000000000008</v>
      </c>
      <c r="P581" s="50">
        <f t="shared" ref="P581:P644" si="18">(A581^2-N581^2)/1029.4</f>
        <v>1.8010491548474845E-2</v>
      </c>
      <c r="Q581" s="50">
        <f t="shared" ref="Q581:Q644" si="19">N581^2/1029.4</f>
        <v>9.4251505731494059E-2</v>
      </c>
    </row>
    <row r="582" spans="1:17">
      <c r="A582" s="48">
        <v>10.75</v>
      </c>
      <c r="B582" s="49">
        <v>51</v>
      </c>
      <c r="C582" s="49" t="s">
        <v>43</v>
      </c>
      <c r="D582" s="49">
        <v>3220</v>
      </c>
      <c r="E582" s="49">
        <v>5860</v>
      </c>
      <c r="F582" s="49">
        <v>5860</v>
      </c>
      <c r="G582" s="49"/>
      <c r="H582" s="49">
        <v>5860</v>
      </c>
      <c r="I582" s="49">
        <v>794</v>
      </c>
      <c r="J582" s="49"/>
      <c r="K582" s="49">
        <v>1190</v>
      </c>
      <c r="L582" s="49">
        <v>1165</v>
      </c>
      <c r="M582" s="49">
        <v>0.45</v>
      </c>
      <c r="N582" s="49">
        <v>9.85</v>
      </c>
      <c r="O582" s="49">
        <v>9.6940000000000008</v>
      </c>
      <c r="P582" s="50">
        <f t="shared" si="18"/>
        <v>1.8010491548474845E-2</v>
      </c>
      <c r="Q582" s="50">
        <f t="shared" si="19"/>
        <v>9.4251505731494059E-2</v>
      </c>
    </row>
    <row r="583" spans="1:17">
      <c r="A583" s="48">
        <v>10.75</v>
      </c>
      <c r="B583" s="49">
        <v>51</v>
      </c>
      <c r="C583" s="49" t="s">
        <v>44</v>
      </c>
      <c r="D583" s="49">
        <v>4460</v>
      </c>
      <c r="E583" s="49">
        <v>5860</v>
      </c>
      <c r="F583" s="49">
        <v>5860</v>
      </c>
      <c r="G583" s="49"/>
      <c r="H583" s="49">
        <v>5860</v>
      </c>
      <c r="I583" s="49">
        <v>906</v>
      </c>
      <c r="J583" s="49"/>
      <c r="K583" s="49">
        <v>1316</v>
      </c>
      <c r="L583" s="49">
        <v>1165</v>
      </c>
      <c r="M583" s="49">
        <v>0.45</v>
      </c>
      <c r="N583" s="49">
        <v>9.85</v>
      </c>
      <c r="O583" s="49">
        <v>9.6940000000000008</v>
      </c>
      <c r="P583" s="50">
        <f t="shared" si="18"/>
        <v>1.8010491548474845E-2</v>
      </c>
      <c r="Q583" s="50">
        <f t="shared" si="19"/>
        <v>9.4251505731494059E-2</v>
      </c>
    </row>
    <row r="584" spans="1:17">
      <c r="A584" s="48">
        <v>10.75</v>
      </c>
      <c r="B584" s="49">
        <v>51</v>
      </c>
      <c r="C584" s="49" t="s">
        <v>45</v>
      </c>
      <c r="D584" s="49">
        <v>3220</v>
      </c>
      <c r="E584" s="49">
        <v>5860</v>
      </c>
      <c r="F584" s="49">
        <v>5860</v>
      </c>
      <c r="G584" s="49"/>
      <c r="H584" s="49">
        <v>5860</v>
      </c>
      <c r="I584" s="49">
        <v>804</v>
      </c>
      <c r="J584" s="49"/>
      <c r="K584" s="49">
        <v>1228</v>
      </c>
      <c r="L584" s="49">
        <v>1165</v>
      </c>
      <c r="M584" s="49">
        <v>0.45</v>
      </c>
      <c r="N584" s="49">
        <v>9.85</v>
      </c>
      <c r="O584" s="49">
        <v>9.6940000000000008</v>
      </c>
      <c r="P584" s="50">
        <f t="shared" si="18"/>
        <v>1.8010491548474845E-2</v>
      </c>
      <c r="Q584" s="50">
        <f t="shared" si="19"/>
        <v>9.4251505731494059E-2</v>
      </c>
    </row>
    <row r="585" spans="1:17">
      <c r="A585" s="48">
        <v>10.75</v>
      </c>
      <c r="B585" s="49">
        <v>51</v>
      </c>
      <c r="C585" s="49" t="s">
        <v>46</v>
      </c>
      <c r="D585" s="49">
        <v>4460</v>
      </c>
      <c r="E585" s="49">
        <v>5860</v>
      </c>
      <c r="F585" s="49">
        <v>5860</v>
      </c>
      <c r="G585" s="49"/>
      <c r="H585" s="49">
        <v>5860</v>
      </c>
      <c r="I585" s="49">
        <v>916</v>
      </c>
      <c r="J585" s="49"/>
      <c r="K585" s="49">
        <v>1316</v>
      </c>
      <c r="L585" s="49">
        <v>1165</v>
      </c>
      <c r="M585" s="49">
        <v>0.45</v>
      </c>
      <c r="N585" s="49">
        <v>9.85</v>
      </c>
      <c r="O585" s="49">
        <v>9.6940000000000008</v>
      </c>
      <c r="P585" s="50">
        <f t="shared" si="18"/>
        <v>1.8010491548474845E-2</v>
      </c>
      <c r="Q585" s="50">
        <f t="shared" si="19"/>
        <v>9.4251505731494059E-2</v>
      </c>
    </row>
    <row r="586" spans="1:17">
      <c r="A586" s="48">
        <v>10.75</v>
      </c>
      <c r="B586" s="49">
        <v>51</v>
      </c>
      <c r="C586" s="49" t="s">
        <v>47</v>
      </c>
      <c r="D586" s="49">
        <v>3400</v>
      </c>
      <c r="E586" s="49">
        <v>6590</v>
      </c>
      <c r="F586" s="49">
        <v>6590</v>
      </c>
      <c r="G586" s="49"/>
      <c r="H586" s="49">
        <v>6590</v>
      </c>
      <c r="I586" s="49">
        <v>879</v>
      </c>
      <c r="J586" s="49"/>
      <c r="K586" s="49">
        <v>1287</v>
      </c>
      <c r="L586" s="49">
        <v>1311</v>
      </c>
      <c r="M586" s="49">
        <v>0.45</v>
      </c>
      <c r="N586" s="49">
        <v>9.85</v>
      </c>
      <c r="O586" s="49">
        <v>9.6940000000000008</v>
      </c>
      <c r="P586" s="50">
        <f t="shared" si="18"/>
        <v>1.8010491548474845E-2</v>
      </c>
      <c r="Q586" s="50">
        <f t="shared" si="19"/>
        <v>9.4251505731494059E-2</v>
      </c>
    </row>
    <row r="587" spans="1:17">
      <c r="A587" s="48">
        <v>10.75</v>
      </c>
      <c r="B587" s="49">
        <v>51</v>
      </c>
      <c r="C587" s="49" t="s">
        <v>57</v>
      </c>
      <c r="D587" s="49">
        <v>4460</v>
      </c>
      <c r="E587" s="49">
        <v>6590</v>
      </c>
      <c r="F587" s="49">
        <v>6590</v>
      </c>
      <c r="G587" s="49"/>
      <c r="H587" s="49">
        <v>6590</v>
      </c>
      <c r="I587" s="49">
        <v>916</v>
      </c>
      <c r="J587" s="49"/>
      <c r="K587" s="49">
        <v>1316</v>
      </c>
      <c r="L587" s="49">
        <v>1311</v>
      </c>
      <c r="M587" s="49">
        <v>0.45</v>
      </c>
      <c r="N587" s="49">
        <v>9.85</v>
      </c>
      <c r="O587" s="49">
        <v>9.6940000000000008</v>
      </c>
      <c r="P587" s="50">
        <f t="shared" si="18"/>
        <v>1.8010491548474845E-2</v>
      </c>
      <c r="Q587" s="50">
        <f t="shared" si="19"/>
        <v>9.4251505731494059E-2</v>
      </c>
    </row>
    <row r="588" spans="1:17">
      <c r="A588" s="48">
        <v>10.75</v>
      </c>
      <c r="B588" s="49">
        <v>51</v>
      </c>
      <c r="C588" s="49" t="s">
        <v>48</v>
      </c>
      <c r="D588" s="49">
        <v>4460</v>
      </c>
      <c r="E588" s="49">
        <v>6960</v>
      </c>
      <c r="F588" s="49">
        <v>6960</v>
      </c>
      <c r="G588" s="49"/>
      <c r="H588" s="49">
        <v>6960</v>
      </c>
      <c r="I588" s="49">
        <v>937</v>
      </c>
      <c r="J588" s="49"/>
      <c r="K588" s="49">
        <v>1392</v>
      </c>
      <c r="L588" s="49">
        <v>1383</v>
      </c>
      <c r="M588" s="49">
        <v>0.45</v>
      </c>
      <c r="N588" s="49">
        <v>9.85</v>
      </c>
      <c r="O588" s="49">
        <v>9.6940000000000008</v>
      </c>
      <c r="P588" s="50">
        <f t="shared" si="18"/>
        <v>1.8010491548474845E-2</v>
      </c>
      <c r="Q588" s="50">
        <f t="shared" si="19"/>
        <v>9.4251505731494059E-2</v>
      </c>
    </row>
    <row r="589" spans="1:17">
      <c r="A589" s="48">
        <v>10.75</v>
      </c>
      <c r="B589" s="49">
        <v>51</v>
      </c>
      <c r="C589" s="49" t="s">
        <v>49</v>
      </c>
      <c r="D589" s="49">
        <v>3480</v>
      </c>
      <c r="E589" s="49">
        <v>6960</v>
      </c>
      <c r="F589" s="49">
        <v>6960</v>
      </c>
      <c r="G589" s="49"/>
      <c r="H589" s="49">
        <v>6960</v>
      </c>
      <c r="I589" s="49">
        <v>927</v>
      </c>
      <c r="J589" s="49"/>
      <c r="K589" s="49">
        <v>1354</v>
      </c>
      <c r="L589" s="49">
        <v>1383</v>
      </c>
      <c r="M589" s="49">
        <v>0.45</v>
      </c>
      <c r="N589" s="49">
        <v>9.85</v>
      </c>
      <c r="O589" s="49">
        <v>9.6940000000000008</v>
      </c>
      <c r="P589" s="50">
        <f t="shared" si="18"/>
        <v>1.8010491548474845E-2</v>
      </c>
      <c r="Q589" s="50">
        <f t="shared" si="19"/>
        <v>9.4251505731494059E-2</v>
      </c>
    </row>
    <row r="590" spans="1:17">
      <c r="A590" s="48">
        <v>10.75</v>
      </c>
      <c r="B590" s="49">
        <v>51</v>
      </c>
      <c r="C590" s="49" t="s">
        <v>59</v>
      </c>
      <c r="D590" s="49">
        <v>4460</v>
      </c>
      <c r="E590" s="49">
        <v>6960</v>
      </c>
      <c r="F590" s="49">
        <v>6960</v>
      </c>
      <c r="G590" s="49"/>
      <c r="H590" s="49">
        <v>6960</v>
      </c>
      <c r="I590" s="49">
        <v>927</v>
      </c>
      <c r="J590" s="49"/>
      <c r="K590" s="49">
        <v>1354</v>
      </c>
      <c r="L590" s="49">
        <v>1383</v>
      </c>
      <c r="M590" s="49">
        <v>0.45</v>
      </c>
      <c r="N590" s="49">
        <v>9.85</v>
      </c>
      <c r="O590" s="49">
        <v>9.6940000000000008</v>
      </c>
      <c r="P590" s="50">
        <f t="shared" si="18"/>
        <v>1.8010491548474845E-2</v>
      </c>
      <c r="Q590" s="50">
        <f t="shared" si="19"/>
        <v>9.4251505731494059E-2</v>
      </c>
    </row>
    <row r="591" spans="1:17">
      <c r="A591" s="48">
        <v>10.75</v>
      </c>
      <c r="B591" s="49">
        <v>51</v>
      </c>
      <c r="C591" s="49" t="s">
        <v>50</v>
      </c>
      <c r="D591" s="49">
        <v>3480</v>
      </c>
      <c r="E591" s="49">
        <v>6960</v>
      </c>
      <c r="F591" s="49">
        <v>6960</v>
      </c>
      <c r="G591" s="49"/>
      <c r="H591" s="49">
        <v>6960</v>
      </c>
      <c r="I591" s="49">
        <v>927</v>
      </c>
      <c r="J591" s="49"/>
      <c r="K591" s="49">
        <v>1354</v>
      </c>
      <c r="L591" s="49">
        <v>1383</v>
      </c>
      <c r="M591" s="49">
        <v>0.45</v>
      </c>
      <c r="N591" s="49">
        <v>9.85</v>
      </c>
      <c r="O591" s="49">
        <v>9.6940000000000008</v>
      </c>
      <c r="P591" s="50">
        <f t="shared" si="18"/>
        <v>1.8010491548474845E-2</v>
      </c>
      <c r="Q591" s="50">
        <f t="shared" si="19"/>
        <v>9.4251505731494059E-2</v>
      </c>
    </row>
    <row r="592" spans="1:17">
      <c r="A592" s="48">
        <v>10.75</v>
      </c>
      <c r="B592" s="49">
        <v>51</v>
      </c>
      <c r="C592" s="49" t="s">
        <v>51</v>
      </c>
      <c r="D592" s="49">
        <v>4460</v>
      </c>
      <c r="E592" s="49">
        <v>8060</v>
      </c>
      <c r="F592" s="49">
        <v>8060</v>
      </c>
      <c r="G592" s="49"/>
      <c r="H592" s="49">
        <v>8060</v>
      </c>
      <c r="I592" s="49">
        <v>1080</v>
      </c>
      <c r="J592" s="49"/>
      <c r="K592" s="49">
        <v>1594</v>
      </c>
      <c r="L592" s="49">
        <v>1602</v>
      </c>
      <c r="M592" s="49">
        <v>0.45</v>
      </c>
      <c r="N592" s="49">
        <v>9.85</v>
      </c>
      <c r="O592" s="49">
        <v>9.6940000000000008</v>
      </c>
      <c r="P592" s="50">
        <f t="shared" si="18"/>
        <v>1.8010491548474845E-2</v>
      </c>
      <c r="Q592" s="50">
        <f t="shared" si="19"/>
        <v>9.4251505731494059E-2</v>
      </c>
    </row>
    <row r="593" spans="1:17">
      <c r="A593" s="48">
        <v>10.75</v>
      </c>
      <c r="B593" s="49">
        <v>51</v>
      </c>
      <c r="C593" s="49" t="s">
        <v>52</v>
      </c>
      <c r="D593" s="49">
        <v>3660</v>
      </c>
      <c r="E593" s="49">
        <v>8060</v>
      </c>
      <c r="F593" s="49">
        <v>8060</v>
      </c>
      <c r="G593" s="49"/>
      <c r="H593" s="49">
        <v>8060</v>
      </c>
      <c r="I593" s="49">
        <v>1080</v>
      </c>
      <c r="J593" s="49"/>
      <c r="K593" s="49">
        <v>1594</v>
      </c>
      <c r="L593" s="49">
        <v>1602</v>
      </c>
      <c r="M593" s="49">
        <v>0.45</v>
      </c>
      <c r="N593" s="49">
        <v>9.85</v>
      </c>
      <c r="O593" s="49">
        <v>9.6940000000000008</v>
      </c>
      <c r="P593" s="50">
        <f t="shared" si="18"/>
        <v>1.8010491548474845E-2</v>
      </c>
      <c r="Q593" s="50">
        <f t="shared" si="19"/>
        <v>9.4251505731494059E-2</v>
      </c>
    </row>
    <row r="594" spans="1:17">
      <c r="A594" s="48">
        <v>10.75</v>
      </c>
      <c r="B594" s="49">
        <v>51</v>
      </c>
      <c r="C594" s="49" t="s">
        <v>56</v>
      </c>
      <c r="D594" s="49">
        <v>4660</v>
      </c>
      <c r="E594" s="49">
        <v>9160</v>
      </c>
      <c r="F594" s="49">
        <v>9160</v>
      </c>
      <c r="G594" s="49"/>
      <c r="H594" s="49">
        <v>9160</v>
      </c>
      <c r="I594" s="49">
        <v>1213</v>
      </c>
      <c r="J594" s="49"/>
      <c r="K594" s="49">
        <v>1758</v>
      </c>
      <c r="L594" s="49">
        <v>1820</v>
      </c>
      <c r="M594" s="49">
        <v>0.45</v>
      </c>
      <c r="N594" s="49">
        <v>9.85</v>
      </c>
      <c r="O594" s="49">
        <v>9.6940000000000008</v>
      </c>
      <c r="P594" s="50">
        <f t="shared" si="18"/>
        <v>1.8010491548474845E-2</v>
      </c>
      <c r="Q594" s="50">
        <f t="shared" si="19"/>
        <v>9.4251505731494059E-2</v>
      </c>
    </row>
    <row r="595" spans="1:17">
      <c r="A595" s="48">
        <v>10.75</v>
      </c>
      <c r="B595" s="49">
        <v>51</v>
      </c>
      <c r="C595" s="49" t="s">
        <v>53</v>
      </c>
      <c r="D595" s="49">
        <v>3740</v>
      </c>
      <c r="E595" s="49">
        <v>9160</v>
      </c>
      <c r="F595" s="49">
        <v>9160</v>
      </c>
      <c r="G595" s="49"/>
      <c r="H595" s="49">
        <v>9160</v>
      </c>
      <c r="I595" s="49">
        <v>1213</v>
      </c>
      <c r="J595" s="49"/>
      <c r="K595" s="49">
        <v>1758</v>
      </c>
      <c r="L595" s="49">
        <v>1820</v>
      </c>
      <c r="M595" s="49">
        <v>0.45</v>
      </c>
      <c r="N595" s="49">
        <v>9.85</v>
      </c>
      <c r="O595" s="49">
        <v>9.6940000000000008</v>
      </c>
      <c r="P595" s="50">
        <f t="shared" si="18"/>
        <v>1.8010491548474845E-2</v>
      </c>
      <c r="Q595" s="50">
        <f t="shared" si="19"/>
        <v>9.4251505731494059E-2</v>
      </c>
    </row>
    <row r="596" spans="1:17">
      <c r="A596" s="48">
        <v>10.75</v>
      </c>
      <c r="B596" s="49">
        <v>51</v>
      </c>
      <c r="C596" s="49" t="s">
        <v>54</v>
      </c>
      <c r="D596" s="49">
        <v>4460</v>
      </c>
      <c r="E596" s="49">
        <v>10260</v>
      </c>
      <c r="F596" s="49">
        <v>10260</v>
      </c>
      <c r="G596" s="49"/>
      <c r="H596" s="49">
        <v>10260</v>
      </c>
      <c r="I596" s="49">
        <v>1356</v>
      </c>
      <c r="J596" s="49"/>
      <c r="K596" s="49">
        <v>1959</v>
      </c>
      <c r="L596" s="49">
        <v>2039</v>
      </c>
      <c r="M596" s="49">
        <v>0.45</v>
      </c>
      <c r="N596" s="49">
        <v>9.85</v>
      </c>
      <c r="O596" s="49">
        <v>9.6940000000000008</v>
      </c>
      <c r="P596" s="50">
        <f t="shared" si="18"/>
        <v>1.8010491548474845E-2</v>
      </c>
      <c r="Q596" s="50">
        <f t="shared" si="19"/>
        <v>9.4251505731494059E-2</v>
      </c>
    </row>
    <row r="597" spans="1:17">
      <c r="A597" s="48">
        <v>10.75</v>
      </c>
      <c r="B597" s="49">
        <v>55.5</v>
      </c>
      <c r="C597" s="49" t="s">
        <v>60</v>
      </c>
      <c r="D597" s="49">
        <v>5220</v>
      </c>
      <c r="E597" s="49">
        <v>4430</v>
      </c>
      <c r="F597" s="49">
        <v>4430</v>
      </c>
      <c r="G597" s="49"/>
      <c r="H597" s="49">
        <v>4430</v>
      </c>
      <c r="I597" s="49">
        <v>843</v>
      </c>
      <c r="J597" s="49"/>
      <c r="K597" s="49">
        <v>1271</v>
      </c>
      <c r="L597" s="49">
        <v>877</v>
      </c>
      <c r="M597" s="49">
        <v>0.495</v>
      </c>
      <c r="N597" s="49">
        <v>9.76</v>
      </c>
      <c r="O597" s="49">
        <v>9.6039999999999992</v>
      </c>
      <c r="P597" s="50">
        <f t="shared" si="18"/>
        <v>1.9724985428404899E-2</v>
      </c>
      <c r="Q597" s="50">
        <f t="shared" si="19"/>
        <v>9.2537011851564002E-2</v>
      </c>
    </row>
    <row r="598" spans="1:17">
      <c r="A598" s="48">
        <v>10.75</v>
      </c>
      <c r="B598" s="49">
        <v>55.5</v>
      </c>
      <c r="C598" s="49" t="s">
        <v>42</v>
      </c>
      <c r="D598" s="49">
        <v>3690</v>
      </c>
      <c r="E598" s="49">
        <v>5240</v>
      </c>
      <c r="F598" s="49">
        <v>5240</v>
      </c>
      <c r="G598" s="49"/>
      <c r="H598" s="49">
        <v>5240</v>
      </c>
      <c r="I598" s="49">
        <v>736</v>
      </c>
      <c r="J598" s="49"/>
      <c r="K598" s="49">
        <v>1124</v>
      </c>
      <c r="L598" s="49">
        <v>877</v>
      </c>
      <c r="M598" s="49">
        <v>0.495</v>
      </c>
      <c r="N598" s="49">
        <v>9.76</v>
      </c>
      <c r="O598" s="49">
        <v>9.6039999999999992</v>
      </c>
      <c r="P598" s="50">
        <f t="shared" si="18"/>
        <v>1.9724985428404899E-2</v>
      </c>
      <c r="Q598" s="50">
        <f t="shared" si="19"/>
        <v>9.2537011851564002E-2</v>
      </c>
    </row>
    <row r="599" spans="1:17">
      <c r="A599" s="48">
        <v>10.75</v>
      </c>
      <c r="B599" s="49">
        <v>55.5</v>
      </c>
      <c r="C599" s="49" t="s">
        <v>43</v>
      </c>
      <c r="D599" s="49">
        <v>4020</v>
      </c>
      <c r="E599" s="49">
        <v>6450</v>
      </c>
      <c r="F599" s="49">
        <v>6450</v>
      </c>
      <c r="G599" s="49"/>
      <c r="H599" s="49">
        <v>6450</v>
      </c>
      <c r="I599" s="49">
        <v>884</v>
      </c>
      <c r="J599" s="49"/>
      <c r="K599" s="49">
        <v>1303</v>
      </c>
      <c r="L599" s="49">
        <v>1276</v>
      </c>
      <c r="M599" s="49">
        <v>0.495</v>
      </c>
      <c r="N599" s="49">
        <v>9.76</v>
      </c>
      <c r="O599" s="49">
        <v>9.6039999999999992</v>
      </c>
      <c r="P599" s="50">
        <f t="shared" si="18"/>
        <v>1.9724985428404899E-2</v>
      </c>
      <c r="Q599" s="50">
        <f t="shared" si="19"/>
        <v>9.2537011851564002E-2</v>
      </c>
    </row>
    <row r="600" spans="1:17">
      <c r="A600" s="48">
        <v>10.75</v>
      </c>
      <c r="B600" s="49">
        <v>55.5</v>
      </c>
      <c r="C600" s="49" t="s">
        <v>44</v>
      </c>
      <c r="D600" s="49">
        <v>5950</v>
      </c>
      <c r="E600" s="49">
        <v>6450</v>
      </c>
      <c r="F600" s="49">
        <v>6450</v>
      </c>
      <c r="G600" s="49"/>
      <c r="H600" s="49">
        <v>6450</v>
      </c>
      <c r="I600" s="49">
        <v>1010</v>
      </c>
      <c r="J600" s="49"/>
      <c r="K600" s="49">
        <v>1441</v>
      </c>
      <c r="L600" s="49">
        <v>1276</v>
      </c>
      <c r="M600" s="49">
        <v>0.495</v>
      </c>
      <c r="N600" s="49">
        <v>9.76</v>
      </c>
      <c r="O600" s="49">
        <v>9.6039999999999992</v>
      </c>
      <c r="P600" s="50">
        <f t="shared" si="18"/>
        <v>1.9724985428404899E-2</v>
      </c>
      <c r="Q600" s="50">
        <f t="shared" si="19"/>
        <v>9.2537011851564002E-2</v>
      </c>
    </row>
    <row r="601" spans="1:17">
      <c r="A601" s="48">
        <v>10.75</v>
      </c>
      <c r="B601" s="49">
        <v>55.5</v>
      </c>
      <c r="C601" s="49" t="s">
        <v>45</v>
      </c>
      <c r="D601" s="49">
        <v>4020</v>
      </c>
      <c r="E601" s="49">
        <v>6450</v>
      </c>
      <c r="F601" s="49">
        <v>6450</v>
      </c>
      <c r="G601" s="49"/>
      <c r="H601" s="49">
        <v>6450</v>
      </c>
      <c r="I601" s="49">
        <v>895</v>
      </c>
      <c r="J601" s="49"/>
      <c r="K601" s="49">
        <v>1345</v>
      </c>
      <c r="L601" s="49">
        <v>1276</v>
      </c>
      <c r="M601" s="49">
        <v>0.495</v>
      </c>
      <c r="N601" s="49">
        <v>9.76</v>
      </c>
      <c r="O601" s="49">
        <v>9.6039999999999992</v>
      </c>
      <c r="P601" s="50">
        <f t="shared" si="18"/>
        <v>1.9724985428404899E-2</v>
      </c>
      <c r="Q601" s="50">
        <f t="shared" si="19"/>
        <v>9.2537011851564002E-2</v>
      </c>
    </row>
    <row r="602" spans="1:17">
      <c r="A602" s="48">
        <v>10.75</v>
      </c>
      <c r="B602" s="49">
        <v>55.5</v>
      </c>
      <c r="C602" s="49" t="s">
        <v>46</v>
      </c>
      <c r="D602" s="49">
        <v>5950</v>
      </c>
      <c r="E602" s="49">
        <v>6450</v>
      </c>
      <c r="F602" s="49">
        <v>6450</v>
      </c>
      <c r="G602" s="49"/>
      <c r="H602" s="49">
        <v>6450</v>
      </c>
      <c r="I602" s="49">
        <v>1021</v>
      </c>
      <c r="J602" s="49"/>
      <c r="K602" s="49">
        <v>1441</v>
      </c>
      <c r="L602" s="49">
        <v>1276</v>
      </c>
      <c r="M602" s="49">
        <v>0.495</v>
      </c>
      <c r="N602" s="49">
        <v>9.76</v>
      </c>
      <c r="O602" s="49">
        <v>9.6039999999999992</v>
      </c>
      <c r="P602" s="50">
        <f t="shared" si="18"/>
        <v>1.9724985428404899E-2</v>
      </c>
      <c r="Q602" s="50">
        <f t="shared" si="19"/>
        <v>9.2537011851564002E-2</v>
      </c>
    </row>
    <row r="603" spans="1:17">
      <c r="A603" s="48">
        <v>10.75</v>
      </c>
      <c r="B603" s="49">
        <v>55.5</v>
      </c>
      <c r="C603" s="49" t="s">
        <v>47</v>
      </c>
      <c r="D603" s="49">
        <v>4160</v>
      </c>
      <c r="E603" s="49">
        <v>7250</v>
      </c>
      <c r="F603" s="49">
        <v>7250</v>
      </c>
      <c r="G603" s="49"/>
      <c r="H603" s="49">
        <v>7250</v>
      </c>
      <c r="I603" s="49">
        <v>979</v>
      </c>
      <c r="J603" s="49"/>
      <c r="K603" s="49">
        <v>1409</v>
      </c>
      <c r="L603" s="49">
        <v>1435</v>
      </c>
      <c r="M603" s="49">
        <v>0.495</v>
      </c>
      <c r="N603" s="49">
        <v>9.76</v>
      </c>
      <c r="O603" s="49">
        <v>9.6039999999999992</v>
      </c>
      <c r="P603" s="50">
        <f t="shared" si="18"/>
        <v>1.9724985428404899E-2</v>
      </c>
      <c r="Q603" s="50">
        <f t="shared" si="19"/>
        <v>9.2537011851564002E-2</v>
      </c>
    </row>
    <row r="604" spans="1:17">
      <c r="A604" s="48">
        <v>10.75</v>
      </c>
      <c r="B604" s="49">
        <v>55.5</v>
      </c>
      <c r="C604" s="49" t="s">
        <v>57</v>
      </c>
      <c r="D604" s="49">
        <v>5950</v>
      </c>
      <c r="E604" s="49">
        <v>7250</v>
      </c>
      <c r="F604" s="49">
        <v>7250</v>
      </c>
      <c r="G604" s="49"/>
      <c r="H604" s="49">
        <v>7250</v>
      </c>
      <c r="I604" s="49">
        <v>1021</v>
      </c>
      <c r="J604" s="49"/>
      <c r="K604" s="49">
        <v>1441</v>
      </c>
      <c r="L604" s="49">
        <v>1435</v>
      </c>
      <c r="M604" s="49">
        <v>0.495</v>
      </c>
      <c r="N604" s="49">
        <v>9.76</v>
      </c>
      <c r="O604" s="49">
        <v>9.6039999999999992</v>
      </c>
      <c r="P604" s="50">
        <f t="shared" si="18"/>
        <v>1.9724985428404899E-2</v>
      </c>
      <c r="Q604" s="50">
        <f t="shared" si="19"/>
        <v>9.2537011851564002E-2</v>
      </c>
    </row>
    <row r="605" spans="1:17">
      <c r="A605" s="48">
        <v>10.75</v>
      </c>
      <c r="B605" s="49">
        <v>55.5</v>
      </c>
      <c r="C605" s="49" t="s">
        <v>48</v>
      </c>
      <c r="D605" s="49">
        <v>5950</v>
      </c>
      <c r="E605" s="49">
        <v>7660</v>
      </c>
      <c r="F605" s="49">
        <v>7660</v>
      </c>
      <c r="G605" s="49"/>
      <c r="H605" s="49">
        <v>7660</v>
      </c>
      <c r="I605" s="49">
        <v>1043</v>
      </c>
      <c r="J605" s="49"/>
      <c r="K605" s="49">
        <v>1524</v>
      </c>
      <c r="L605" s="49">
        <v>1515</v>
      </c>
      <c r="M605" s="49">
        <v>0.495</v>
      </c>
      <c r="N605" s="49">
        <v>9.76</v>
      </c>
      <c r="O605" s="49">
        <v>9.6039999999999992</v>
      </c>
      <c r="P605" s="50">
        <f t="shared" si="18"/>
        <v>1.9724985428404899E-2</v>
      </c>
      <c r="Q605" s="50">
        <f t="shared" si="19"/>
        <v>9.2537011851564002E-2</v>
      </c>
    </row>
    <row r="606" spans="1:17">
      <c r="A606" s="48">
        <v>10.75</v>
      </c>
      <c r="B606" s="49">
        <v>55.5</v>
      </c>
      <c r="C606" s="49" t="s">
        <v>49</v>
      </c>
      <c r="D606" s="49">
        <v>4290</v>
      </c>
      <c r="E606" s="49">
        <v>7660</v>
      </c>
      <c r="F606" s="49">
        <v>7660</v>
      </c>
      <c r="G606" s="49"/>
      <c r="H606" s="49">
        <v>7660</v>
      </c>
      <c r="I606" s="49">
        <v>1032</v>
      </c>
      <c r="J606" s="49"/>
      <c r="K606" s="49">
        <v>1483</v>
      </c>
      <c r="L606" s="49">
        <v>1515</v>
      </c>
      <c r="M606" s="49">
        <v>0.495</v>
      </c>
      <c r="N606" s="49">
        <v>9.76</v>
      </c>
      <c r="O606" s="49">
        <v>9.6039999999999992</v>
      </c>
      <c r="P606" s="50">
        <f t="shared" si="18"/>
        <v>1.9724985428404899E-2</v>
      </c>
      <c r="Q606" s="50">
        <f t="shared" si="19"/>
        <v>9.2537011851564002E-2</v>
      </c>
    </row>
    <row r="607" spans="1:17">
      <c r="A607" s="48">
        <v>10.75</v>
      </c>
      <c r="B607" s="49">
        <v>55.5</v>
      </c>
      <c r="C607" s="49" t="s">
        <v>59</v>
      </c>
      <c r="D607" s="49">
        <v>5950</v>
      </c>
      <c r="E607" s="49">
        <v>7660</v>
      </c>
      <c r="F607" s="49">
        <v>7660</v>
      </c>
      <c r="G607" s="49"/>
      <c r="H607" s="49">
        <v>7660</v>
      </c>
      <c r="I607" s="49">
        <v>1032</v>
      </c>
      <c r="J607" s="49"/>
      <c r="K607" s="49">
        <v>1483</v>
      </c>
      <c r="L607" s="49">
        <v>1515</v>
      </c>
      <c r="M607" s="49">
        <v>0.495</v>
      </c>
      <c r="N607" s="49">
        <v>9.76</v>
      </c>
      <c r="O607" s="49">
        <v>9.6039999999999992</v>
      </c>
      <c r="P607" s="50">
        <f t="shared" si="18"/>
        <v>1.9724985428404899E-2</v>
      </c>
      <c r="Q607" s="50">
        <f t="shared" si="19"/>
        <v>9.2537011851564002E-2</v>
      </c>
    </row>
    <row r="608" spans="1:17">
      <c r="A608" s="48">
        <v>10.75</v>
      </c>
      <c r="B608" s="49">
        <v>55.5</v>
      </c>
      <c r="C608" s="49" t="s">
        <v>50</v>
      </c>
      <c r="D608" s="49">
        <v>4290</v>
      </c>
      <c r="E608" s="49">
        <v>7660</v>
      </c>
      <c r="F608" s="49">
        <v>7660</v>
      </c>
      <c r="G608" s="49"/>
      <c r="H608" s="49">
        <v>7660</v>
      </c>
      <c r="I608" s="49">
        <v>1032</v>
      </c>
      <c r="J608" s="49"/>
      <c r="K608" s="49">
        <v>1483</v>
      </c>
      <c r="L608" s="49">
        <v>1515</v>
      </c>
      <c r="M608" s="49">
        <v>0.495</v>
      </c>
      <c r="N608" s="49">
        <v>9.76</v>
      </c>
      <c r="O608" s="49">
        <v>9.6039999999999992</v>
      </c>
      <c r="P608" s="50">
        <f t="shared" si="18"/>
        <v>1.9724985428404899E-2</v>
      </c>
      <c r="Q608" s="50">
        <f t="shared" si="19"/>
        <v>9.2537011851564002E-2</v>
      </c>
    </row>
    <row r="609" spans="1:17">
      <c r="A609" s="48">
        <v>10.75</v>
      </c>
      <c r="B609" s="49">
        <v>55.5</v>
      </c>
      <c r="C609" s="49" t="s">
        <v>51</v>
      </c>
      <c r="D609" s="49">
        <v>5950</v>
      </c>
      <c r="E609" s="49">
        <v>8860</v>
      </c>
      <c r="F609" s="49">
        <v>8860</v>
      </c>
      <c r="G609" s="49"/>
      <c r="H609" s="49">
        <v>8860</v>
      </c>
      <c r="I609" s="49">
        <v>1203</v>
      </c>
      <c r="J609" s="49"/>
      <c r="K609" s="49">
        <v>1745</v>
      </c>
      <c r="L609" s="49">
        <v>1754</v>
      </c>
      <c r="M609" s="49">
        <v>0.495</v>
      </c>
      <c r="N609" s="49">
        <v>9.76</v>
      </c>
      <c r="O609" s="49">
        <v>9.6039999999999992</v>
      </c>
      <c r="P609" s="50">
        <f t="shared" si="18"/>
        <v>1.9724985428404899E-2</v>
      </c>
      <c r="Q609" s="50">
        <f t="shared" si="19"/>
        <v>9.2537011851564002E-2</v>
      </c>
    </row>
    <row r="610" spans="1:17">
      <c r="A610" s="48">
        <v>10.75</v>
      </c>
      <c r="B610" s="49">
        <v>55.5</v>
      </c>
      <c r="C610" s="49" t="s">
        <v>52</v>
      </c>
      <c r="D610" s="49">
        <v>4610</v>
      </c>
      <c r="E610" s="49">
        <v>8860</v>
      </c>
      <c r="F610" s="49">
        <v>8860</v>
      </c>
      <c r="G610" s="49"/>
      <c r="H610" s="49">
        <v>8860</v>
      </c>
      <c r="I610" s="49">
        <v>1203</v>
      </c>
      <c r="J610" s="49"/>
      <c r="K610" s="49">
        <v>1745</v>
      </c>
      <c r="L610" s="49">
        <v>1754</v>
      </c>
      <c r="M610" s="49">
        <v>0.495</v>
      </c>
      <c r="N610" s="49">
        <v>9.76</v>
      </c>
      <c r="O610" s="49">
        <v>9.6039999999999992</v>
      </c>
      <c r="P610" s="50">
        <f t="shared" si="18"/>
        <v>1.9724985428404899E-2</v>
      </c>
      <c r="Q610" s="50">
        <f t="shared" si="19"/>
        <v>9.2537011851564002E-2</v>
      </c>
    </row>
    <row r="611" spans="1:17">
      <c r="A611" s="48">
        <v>10.75</v>
      </c>
      <c r="B611" s="49">
        <v>55.5</v>
      </c>
      <c r="C611" s="49" t="s">
        <v>56</v>
      </c>
      <c r="D611" s="49">
        <v>5950</v>
      </c>
      <c r="E611" s="49">
        <v>10070</v>
      </c>
      <c r="F611" s="49">
        <v>10070</v>
      </c>
      <c r="G611" s="49"/>
      <c r="H611" s="49">
        <v>10070</v>
      </c>
      <c r="I611" s="49">
        <v>1351</v>
      </c>
      <c r="J611" s="49"/>
      <c r="K611" s="49">
        <v>1925</v>
      </c>
      <c r="L611" s="49">
        <v>1993</v>
      </c>
      <c r="M611" s="49">
        <v>0.495</v>
      </c>
      <c r="N611" s="49">
        <v>9.76</v>
      </c>
      <c r="O611" s="49">
        <v>9.6039999999999992</v>
      </c>
      <c r="P611" s="50">
        <f t="shared" si="18"/>
        <v>1.9724985428404899E-2</v>
      </c>
      <c r="Q611" s="50">
        <f t="shared" si="19"/>
        <v>9.2537011851564002E-2</v>
      </c>
    </row>
    <row r="612" spans="1:17">
      <c r="A612" s="48">
        <v>10.75</v>
      </c>
      <c r="B612" s="49">
        <v>55.5</v>
      </c>
      <c r="C612" s="49" t="s">
        <v>53</v>
      </c>
      <c r="D612" s="49">
        <v>4850</v>
      </c>
      <c r="E612" s="49">
        <v>10070</v>
      </c>
      <c r="F612" s="49">
        <v>10070</v>
      </c>
      <c r="G612" s="49"/>
      <c r="H612" s="49">
        <v>10070</v>
      </c>
      <c r="I612" s="49">
        <v>1351</v>
      </c>
      <c r="J612" s="49"/>
      <c r="K612" s="49">
        <v>1925</v>
      </c>
      <c r="L612" s="49">
        <v>1993</v>
      </c>
      <c r="M612" s="49">
        <v>0.495</v>
      </c>
      <c r="N612" s="49">
        <v>9.76</v>
      </c>
      <c r="O612" s="49">
        <v>9.6039999999999992</v>
      </c>
      <c r="P612" s="50">
        <f t="shared" si="18"/>
        <v>1.9724985428404899E-2</v>
      </c>
      <c r="Q612" s="50">
        <f t="shared" si="19"/>
        <v>9.2537011851564002E-2</v>
      </c>
    </row>
    <row r="613" spans="1:17">
      <c r="A613" s="48">
        <v>10.75</v>
      </c>
      <c r="B613" s="49">
        <v>55.5</v>
      </c>
      <c r="C613" s="49" t="s">
        <v>54</v>
      </c>
      <c r="D613" s="49">
        <v>5950</v>
      </c>
      <c r="E613" s="49">
        <v>11280</v>
      </c>
      <c r="F613" s="49">
        <v>11280</v>
      </c>
      <c r="G613" s="49"/>
      <c r="H613" s="49">
        <v>11280</v>
      </c>
      <c r="I613" s="49">
        <v>1510</v>
      </c>
      <c r="J613" s="49"/>
      <c r="K613" s="49">
        <v>2146</v>
      </c>
      <c r="L613" s="49">
        <v>2233</v>
      </c>
      <c r="M613" s="49">
        <v>0.495</v>
      </c>
      <c r="N613" s="49">
        <v>9.76</v>
      </c>
      <c r="O613" s="49">
        <v>9.6039999999999992</v>
      </c>
      <c r="P613" s="50">
        <f t="shared" si="18"/>
        <v>1.9724985428404899E-2</v>
      </c>
      <c r="Q613" s="50">
        <f t="shared" si="19"/>
        <v>9.2537011851564002E-2</v>
      </c>
    </row>
    <row r="614" spans="1:17">
      <c r="A614" s="48">
        <v>10.75</v>
      </c>
      <c r="B614" s="49">
        <v>60.7</v>
      </c>
      <c r="C614" s="49" t="s">
        <v>43</v>
      </c>
      <c r="D614" s="49">
        <v>5160</v>
      </c>
      <c r="E614" s="49">
        <v>7100</v>
      </c>
      <c r="F614" s="49">
        <v>7100</v>
      </c>
      <c r="G614" s="49"/>
      <c r="H614" s="49">
        <v>7100</v>
      </c>
      <c r="I614" s="49">
        <v>983</v>
      </c>
      <c r="J614" s="49"/>
      <c r="K614" s="49">
        <v>1428</v>
      </c>
      <c r="L614" s="49">
        <v>1398</v>
      </c>
      <c r="M614" s="49">
        <v>0.54500000000000004</v>
      </c>
      <c r="N614" s="49">
        <v>9.66</v>
      </c>
      <c r="O614" s="49">
        <v>9.5039999999999996</v>
      </c>
      <c r="P614" s="50">
        <f t="shared" si="18"/>
        <v>2.1611521274528846E-2</v>
      </c>
      <c r="Q614" s="50">
        <f t="shared" si="19"/>
        <v>9.0650476005440059E-2</v>
      </c>
    </row>
    <row r="615" spans="1:17">
      <c r="A615" s="48">
        <v>10.75</v>
      </c>
      <c r="B615" s="49">
        <v>60.7</v>
      </c>
      <c r="C615" s="49" t="s">
        <v>44</v>
      </c>
      <c r="D615" s="49">
        <v>7550</v>
      </c>
      <c r="E615" s="49">
        <v>7100</v>
      </c>
      <c r="F615" s="49">
        <v>7100</v>
      </c>
      <c r="G615" s="49"/>
      <c r="H615" s="49">
        <v>7100</v>
      </c>
      <c r="I615" s="49">
        <v>1123</v>
      </c>
      <c r="J615" s="49"/>
      <c r="K615" s="49">
        <v>1579</v>
      </c>
      <c r="L615" s="49">
        <v>1398</v>
      </c>
      <c r="M615" s="49">
        <v>0.54500000000000004</v>
      </c>
      <c r="N615" s="49">
        <v>9.66</v>
      </c>
      <c r="O615" s="49">
        <v>9.5039999999999996</v>
      </c>
      <c r="P615" s="50">
        <f t="shared" si="18"/>
        <v>2.1611521274528846E-2</v>
      </c>
      <c r="Q615" s="50">
        <f t="shared" si="19"/>
        <v>9.0650476005440059E-2</v>
      </c>
    </row>
    <row r="616" spans="1:17">
      <c r="A616" s="48">
        <v>10.75</v>
      </c>
      <c r="B616" s="49">
        <v>60.7</v>
      </c>
      <c r="C616" s="49" t="s">
        <v>45</v>
      </c>
      <c r="D616" s="49">
        <v>5160</v>
      </c>
      <c r="E616" s="49">
        <v>7100</v>
      </c>
      <c r="F616" s="49">
        <v>7100</v>
      </c>
      <c r="G616" s="49"/>
      <c r="H616" s="49">
        <v>7100</v>
      </c>
      <c r="I616" s="49">
        <v>996</v>
      </c>
      <c r="J616" s="49"/>
      <c r="K616" s="49">
        <v>1473</v>
      </c>
      <c r="L616" s="49">
        <v>1398</v>
      </c>
      <c r="M616" s="49">
        <v>0.54500000000000004</v>
      </c>
      <c r="N616" s="49">
        <v>9.66</v>
      </c>
      <c r="O616" s="49">
        <v>9.5039999999999996</v>
      </c>
      <c r="P616" s="50">
        <f t="shared" si="18"/>
        <v>2.1611521274528846E-2</v>
      </c>
      <c r="Q616" s="50">
        <f t="shared" si="19"/>
        <v>9.0650476005440059E-2</v>
      </c>
    </row>
    <row r="617" spans="1:17">
      <c r="A617" s="48">
        <v>10.75</v>
      </c>
      <c r="B617" s="49">
        <v>60.7</v>
      </c>
      <c r="C617" s="49" t="s">
        <v>45</v>
      </c>
      <c r="D617" s="49">
        <v>5160</v>
      </c>
      <c r="E617" s="49">
        <v>7100</v>
      </c>
      <c r="F617" s="49">
        <v>7100</v>
      </c>
      <c r="G617" s="49"/>
      <c r="H617" s="49">
        <v>7100</v>
      </c>
      <c r="I617" s="49">
        <v>996</v>
      </c>
      <c r="J617" s="49"/>
      <c r="K617" s="49">
        <v>1473</v>
      </c>
      <c r="L617" s="49">
        <v>1398</v>
      </c>
      <c r="M617" s="49">
        <v>0.54500000000000004</v>
      </c>
      <c r="N617" s="49">
        <v>9.66</v>
      </c>
      <c r="O617" s="49">
        <v>9.5039999999999996</v>
      </c>
      <c r="P617" s="50">
        <f t="shared" si="18"/>
        <v>2.1611521274528846E-2</v>
      </c>
      <c r="Q617" s="50">
        <f t="shared" si="19"/>
        <v>9.0650476005440059E-2</v>
      </c>
    </row>
    <row r="618" spans="1:17">
      <c r="A618" s="48">
        <v>10.75</v>
      </c>
      <c r="B618" s="49">
        <v>60.7</v>
      </c>
      <c r="C618" s="49" t="s">
        <v>46</v>
      </c>
      <c r="D618" s="49">
        <v>7550</v>
      </c>
      <c r="E618" s="49">
        <v>7100</v>
      </c>
      <c r="F618" s="49">
        <v>7100</v>
      </c>
      <c r="G618" s="49"/>
      <c r="H618" s="49">
        <v>7100</v>
      </c>
      <c r="I618" s="49">
        <v>1136</v>
      </c>
      <c r="J618" s="49"/>
      <c r="K618" s="49">
        <v>1579</v>
      </c>
      <c r="L618" s="49">
        <v>1398</v>
      </c>
      <c r="M618" s="49">
        <v>0.54500000000000004</v>
      </c>
      <c r="N618" s="49">
        <v>9.66</v>
      </c>
      <c r="O618" s="49">
        <v>9.5039999999999996</v>
      </c>
      <c r="P618" s="50">
        <f t="shared" si="18"/>
        <v>2.1611521274528846E-2</v>
      </c>
      <c r="Q618" s="50">
        <f t="shared" si="19"/>
        <v>9.0650476005440059E-2</v>
      </c>
    </row>
    <row r="619" spans="1:17">
      <c r="A619" s="48">
        <v>10.75</v>
      </c>
      <c r="B619" s="49">
        <v>60.7</v>
      </c>
      <c r="C619" s="49" t="s">
        <v>47</v>
      </c>
      <c r="D619" s="49">
        <v>5460</v>
      </c>
      <c r="E619" s="49">
        <v>7980</v>
      </c>
      <c r="F619" s="49">
        <v>7980</v>
      </c>
      <c r="G619" s="49"/>
      <c r="H619" s="49">
        <v>7980</v>
      </c>
      <c r="I619" s="49">
        <v>1089</v>
      </c>
      <c r="J619" s="49"/>
      <c r="K619" s="49">
        <v>1544</v>
      </c>
      <c r="L619" s="49">
        <v>1573</v>
      </c>
      <c r="M619" s="49">
        <v>0.54500000000000004</v>
      </c>
      <c r="N619" s="49">
        <v>9.66</v>
      </c>
      <c r="O619" s="49">
        <v>9.5039999999999996</v>
      </c>
      <c r="P619" s="50">
        <f t="shared" si="18"/>
        <v>2.1611521274528846E-2</v>
      </c>
      <c r="Q619" s="50">
        <f t="shared" si="19"/>
        <v>9.0650476005440059E-2</v>
      </c>
    </row>
    <row r="620" spans="1:17">
      <c r="A620" s="48">
        <v>10.75</v>
      </c>
      <c r="B620" s="49">
        <v>60.7</v>
      </c>
      <c r="C620" s="49" t="s">
        <v>57</v>
      </c>
      <c r="D620" s="49">
        <v>7550</v>
      </c>
      <c r="E620" s="49">
        <v>7980</v>
      </c>
      <c r="F620" s="49">
        <v>7980</v>
      </c>
      <c r="G620" s="49"/>
      <c r="H620" s="49">
        <v>7980</v>
      </c>
      <c r="I620" s="49">
        <v>1136</v>
      </c>
      <c r="J620" s="49"/>
      <c r="K620" s="49">
        <v>1579</v>
      </c>
      <c r="L620" s="49">
        <v>1573</v>
      </c>
      <c r="M620" s="49">
        <v>0.54500000000000004</v>
      </c>
      <c r="N620" s="49">
        <v>9.66</v>
      </c>
      <c r="O620" s="49">
        <v>9.5039999999999996</v>
      </c>
      <c r="P620" s="50">
        <f t="shared" si="18"/>
        <v>2.1611521274528846E-2</v>
      </c>
      <c r="Q620" s="50">
        <f t="shared" si="19"/>
        <v>9.0650476005440059E-2</v>
      </c>
    </row>
    <row r="621" spans="1:17">
      <c r="A621" s="48">
        <v>10.75</v>
      </c>
      <c r="B621" s="49">
        <v>60.7</v>
      </c>
      <c r="C621" s="49" t="s">
        <v>48</v>
      </c>
      <c r="D621" s="49">
        <v>7550</v>
      </c>
      <c r="E621" s="49">
        <v>8430</v>
      </c>
      <c r="F621" s="49">
        <v>8430</v>
      </c>
      <c r="G621" s="49"/>
      <c r="H621" s="49">
        <v>8430</v>
      </c>
      <c r="I621" s="49">
        <v>1161</v>
      </c>
      <c r="J621" s="49"/>
      <c r="K621" s="49">
        <v>1670</v>
      </c>
      <c r="L621" s="49">
        <v>1660</v>
      </c>
      <c r="M621" s="49">
        <v>0.54500000000000004</v>
      </c>
      <c r="N621" s="49">
        <v>9.66</v>
      </c>
      <c r="O621" s="49">
        <v>9.5039999999999996</v>
      </c>
      <c r="P621" s="50">
        <f t="shared" si="18"/>
        <v>2.1611521274528846E-2</v>
      </c>
      <c r="Q621" s="50">
        <f t="shared" si="19"/>
        <v>9.0650476005440059E-2</v>
      </c>
    </row>
    <row r="622" spans="1:17">
      <c r="A622" s="48">
        <v>10.75</v>
      </c>
      <c r="B622" s="49">
        <v>60.7</v>
      </c>
      <c r="C622" s="49" t="s">
        <v>49</v>
      </c>
      <c r="D622" s="49">
        <v>5590</v>
      </c>
      <c r="E622" s="49">
        <v>8430</v>
      </c>
      <c r="F622" s="49">
        <v>8430</v>
      </c>
      <c r="G622" s="49"/>
      <c r="H622" s="49">
        <v>8430</v>
      </c>
      <c r="I622" s="49">
        <v>1148</v>
      </c>
      <c r="J622" s="49"/>
      <c r="K622" s="49">
        <v>1625</v>
      </c>
      <c r="L622" s="49">
        <v>1660</v>
      </c>
      <c r="M622" s="49">
        <v>0.54500000000000004</v>
      </c>
      <c r="N622" s="49">
        <v>9.66</v>
      </c>
      <c r="O622" s="49">
        <v>9.5039999999999996</v>
      </c>
      <c r="P622" s="50">
        <f t="shared" si="18"/>
        <v>2.1611521274528846E-2</v>
      </c>
      <c r="Q622" s="50">
        <f t="shared" si="19"/>
        <v>9.0650476005440059E-2</v>
      </c>
    </row>
    <row r="623" spans="1:17">
      <c r="A623" s="48">
        <v>10.75</v>
      </c>
      <c r="B623" s="49">
        <v>60.7</v>
      </c>
      <c r="C623" s="49" t="s">
        <v>59</v>
      </c>
      <c r="D623" s="49">
        <v>7550</v>
      </c>
      <c r="E623" s="49">
        <v>8430</v>
      </c>
      <c r="F623" s="49">
        <v>8430</v>
      </c>
      <c r="G623" s="49"/>
      <c r="H623" s="49">
        <v>8430</v>
      </c>
      <c r="I623" s="49">
        <v>1148</v>
      </c>
      <c r="J623" s="49"/>
      <c r="K623" s="49">
        <v>1625</v>
      </c>
      <c r="L623" s="49">
        <v>1660</v>
      </c>
      <c r="M623" s="49">
        <v>0.54500000000000004</v>
      </c>
      <c r="N623" s="49">
        <v>9.66</v>
      </c>
      <c r="O623" s="49">
        <v>9.5039999999999996</v>
      </c>
      <c r="P623" s="50">
        <f t="shared" si="18"/>
        <v>2.1611521274528846E-2</v>
      </c>
      <c r="Q623" s="50">
        <f t="shared" si="19"/>
        <v>9.0650476005440059E-2</v>
      </c>
    </row>
    <row r="624" spans="1:17">
      <c r="A624" s="48">
        <v>10.75</v>
      </c>
      <c r="B624" s="49">
        <v>60.7</v>
      </c>
      <c r="C624" s="49" t="s">
        <v>50</v>
      </c>
      <c r="D624" s="49">
        <v>5590</v>
      </c>
      <c r="E624" s="49">
        <v>8430</v>
      </c>
      <c r="F624" s="49">
        <v>8430</v>
      </c>
      <c r="G624" s="49"/>
      <c r="H624" s="49">
        <v>8430</v>
      </c>
      <c r="I624" s="49">
        <v>1148</v>
      </c>
      <c r="J624" s="49"/>
      <c r="K624" s="49">
        <v>1625</v>
      </c>
      <c r="L624" s="49">
        <v>1660</v>
      </c>
      <c r="M624" s="49">
        <v>0.54500000000000004</v>
      </c>
      <c r="N624" s="49">
        <v>9.66</v>
      </c>
      <c r="O624" s="49">
        <v>9.5039999999999996</v>
      </c>
      <c r="P624" s="50">
        <f t="shared" si="18"/>
        <v>2.1611521274528846E-2</v>
      </c>
      <c r="Q624" s="50">
        <f t="shared" si="19"/>
        <v>9.0650476005440059E-2</v>
      </c>
    </row>
    <row r="625" spans="1:17">
      <c r="A625" s="48">
        <v>10.75</v>
      </c>
      <c r="B625" s="49">
        <v>60.7</v>
      </c>
      <c r="C625" s="49" t="s">
        <v>51</v>
      </c>
      <c r="D625" s="49">
        <v>7550</v>
      </c>
      <c r="E625" s="49">
        <v>9760</v>
      </c>
      <c r="F625" s="49">
        <v>9760</v>
      </c>
      <c r="G625" s="49"/>
      <c r="H625" s="49">
        <v>9760</v>
      </c>
      <c r="I625" s="49">
        <v>1338</v>
      </c>
      <c r="J625" s="49"/>
      <c r="K625" s="49">
        <v>1912</v>
      </c>
      <c r="L625" s="49">
        <v>1922</v>
      </c>
      <c r="M625" s="49">
        <v>0.54500000000000004</v>
      </c>
      <c r="N625" s="49">
        <v>9.66</v>
      </c>
      <c r="O625" s="49">
        <v>9.5039999999999996</v>
      </c>
      <c r="P625" s="50">
        <f t="shared" si="18"/>
        <v>2.1611521274528846E-2</v>
      </c>
      <c r="Q625" s="50">
        <f t="shared" si="19"/>
        <v>9.0650476005440059E-2</v>
      </c>
    </row>
    <row r="626" spans="1:17">
      <c r="A626" s="48">
        <v>10.75</v>
      </c>
      <c r="B626" s="49">
        <v>60.7</v>
      </c>
      <c r="C626" s="49" t="s">
        <v>52</v>
      </c>
      <c r="D626" s="49">
        <v>5880</v>
      </c>
      <c r="E626" s="49">
        <v>9760</v>
      </c>
      <c r="F626" s="49">
        <v>9760</v>
      </c>
      <c r="G626" s="49"/>
      <c r="H626" s="49">
        <v>9760</v>
      </c>
      <c r="I626" s="49">
        <v>1338</v>
      </c>
      <c r="J626" s="49"/>
      <c r="K626" s="49">
        <v>1912</v>
      </c>
      <c r="L626" s="49">
        <v>1922</v>
      </c>
      <c r="M626" s="49">
        <v>0.54500000000000004</v>
      </c>
      <c r="N626" s="49">
        <v>9.66</v>
      </c>
      <c r="O626" s="49">
        <v>9.5039999999999996</v>
      </c>
      <c r="P626" s="50">
        <f t="shared" si="18"/>
        <v>2.1611521274528846E-2</v>
      </c>
      <c r="Q626" s="50">
        <f t="shared" si="19"/>
        <v>9.0650476005440059E-2</v>
      </c>
    </row>
    <row r="627" spans="1:17">
      <c r="A627" s="48">
        <v>10.75</v>
      </c>
      <c r="B627" s="49">
        <v>60.7</v>
      </c>
      <c r="C627" s="49" t="s">
        <v>56</v>
      </c>
      <c r="D627" s="49">
        <v>7550</v>
      </c>
      <c r="E627" s="49">
        <v>11090</v>
      </c>
      <c r="F627" s="49">
        <v>11090</v>
      </c>
      <c r="G627" s="49"/>
      <c r="H627" s="49">
        <v>11090</v>
      </c>
      <c r="I627" s="49">
        <v>1503</v>
      </c>
      <c r="J627" s="49"/>
      <c r="K627" s="49">
        <v>2109</v>
      </c>
      <c r="L627" s="49">
        <v>2184</v>
      </c>
      <c r="M627" s="49">
        <v>0.54500000000000004</v>
      </c>
      <c r="N627" s="49">
        <v>9.66</v>
      </c>
      <c r="O627" s="49">
        <v>9.5039999999999996</v>
      </c>
      <c r="P627" s="50">
        <f t="shared" si="18"/>
        <v>2.1611521274528846E-2</v>
      </c>
      <c r="Q627" s="50">
        <f t="shared" si="19"/>
        <v>9.0650476005440059E-2</v>
      </c>
    </row>
    <row r="628" spans="1:17">
      <c r="A628" s="48">
        <v>10.75</v>
      </c>
      <c r="B628" s="49">
        <v>60.7</v>
      </c>
      <c r="C628" s="49" t="s">
        <v>53</v>
      </c>
      <c r="D628" s="49">
        <v>6070</v>
      </c>
      <c r="E628" s="49">
        <v>11090</v>
      </c>
      <c r="F628" s="49">
        <v>11090</v>
      </c>
      <c r="G628" s="49"/>
      <c r="H628" s="49">
        <v>11090</v>
      </c>
      <c r="I628" s="49">
        <v>1503</v>
      </c>
      <c r="J628" s="49"/>
      <c r="K628" s="49">
        <v>2109</v>
      </c>
      <c r="L628" s="49">
        <v>2184</v>
      </c>
      <c r="M628" s="49">
        <v>0.54500000000000004</v>
      </c>
      <c r="N628" s="49">
        <v>9.66</v>
      </c>
      <c r="O628" s="49">
        <v>9.5039999999999996</v>
      </c>
      <c r="P628" s="50">
        <f t="shared" si="18"/>
        <v>2.1611521274528846E-2</v>
      </c>
      <c r="Q628" s="50">
        <f t="shared" si="19"/>
        <v>9.0650476005440059E-2</v>
      </c>
    </row>
    <row r="629" spans="1:17">
      <c r="A629" s="48">
        <v>10.75</v>
      </c>
      <c r="B629" s="49">
        <v>60.7</v>
      </c>
      <c r="C629" s="49" t="s">
        <v>54</v>
      </c>
      <c r="D629" s="49">
        <v>7550</v>
      </c>
      <c r="E629" s="49">
        <v>12420</v>
      </c>
      <c r="F629" s="49">
        <v>12420</v>
      </c>
      <c r="G629" s="49"/>
      <c r="H629" s="49">
        <v>12420</v>
      </c>
      <c r="I629" s="49">
        <v>1680</v>
      </c>
      <c r="J629" s="49"/>
      <c r="K629" s="49">
        <v>2351</v>
      </c>
      <c r="L629" s="49">
        <v>2446</v>
      </c>
      <c r="M629" s="49">
        <v>0.54500000000000004</v>
      </c>
      <c r="N629" s="49">
        <v>9.66</v>
      </c>
      <c r="O629" s="49">
        <v>9.5039999999999996</v>
      </c>
      <c r="P629" s="50">
        <f t="shared" si="18"/>
        <v>2.1611521274528846E-2</v>
      </c>
      <c r="Q629" s="50">
        <f t="shared" si="19"/>
        <v>9.0650476005440059E-2</v>
      </c>
    </row>
    <row r="630" spans="1:17">
      <c r="A630" s="48">
        <v>10.75</v>
      </c>
      <c r="B630" s="49">
        <v>65.7</v>
      </c>
      <c r="C630" s="49" t="s">
        <v>43</v>
      </c>
      <c r="D630" s="49">
        <v>6300</v>
      </c>
      <c r="E630" s="49">
        <v>7750</v>
      </c>
      <c r="F630" s="49">
        <v>7750</v>
      </c>
      <c r="G630" s="49"/>
      <c r="H630" s="49">
        <v>7750</v>
      </c>
      <c r="I630" s="49">
        <v>1082</v>
      </c>
      <c r="J630" s="49"/>
      <c r="K630" s="49">
        <v>1551</v>
      </c>
      <c r="L630" s="49">
        <v>1519</v>
      </c>
      <c r="M630" s="49">
        <v>0.59499999999999997</v>
      </c>
      <c r="N630" s="49">
        <v>9.56</v>
      </c>
      <c r="O630" s="49">
        <v>9.4039999999999999</v>
      </c>
      <c r="P630" s="50">
        <f t="shared" si="18"/>
        <v>2.3478628327180874E-2</v>
      </c>
      <c r="Q630" s="50">
        <f t="shared" si="19"/>
        <v>8.878336895278803E-2</v>
      </c>
    </row>
    <row r="631" spans="1:17">
      <c r="A631" s="48">
        <v>10.75</v>
      </c>
      <c r="B631" s="49">
        <v>65.7</v>
      </c>
      <c r="C631" s="49" t="s">
        <v>44</v>
      </c>
      <c r="D631" s="49">
        <v>8640</v>
      </c>
      <c r="E631" s="49">
        <v>7750</v>
      </c>
      <c r="F631" s="49">
        <v>7750</v>
      </c>
      <c r="G631" s="49"/>
      <c r="H631" s="49">
        <v>7750</v>
      </c>
      <c r="I631" s="49">
        <v>1236</v>
      </c>
      <c r="J631" s="49"/>
      <c r="K631" s="49">
        <v>1716</v>
      </c>
      <c r="L631" s="49">
        <v>1519</v>
      </c>
      <c r="M631" s="49">
        <v>0.59499999999999997</v>
      </c>
      <c r="N631" s="49">
        <v>9.56</v>
      </c>
      <c r="O631" s="49">
        <v>9.4039999999999999</v>
      </c>
      <c r="P631" s="50">
        <f t="shared" si="18"/>
        <v>2.3478628327180874E-2</v>
      </c>
      <c r="Q631" s="50">
        <f t="shared" si="19"/>
        <v>8.878336895278803E-2</v>
      </c>
    </row>
    <row r="632" spans="1:17">
      <c r="A632" s="48">
        <v>10.75</v>
      </c>
      <c r="B632" s="49">
        <v>65.7</v>
      </c>
      <c r="C632" s="49" t="s">
        <v>45</v>
      </c>
      <c r="D632" s="49">
        <v>6300</v>
      </c>
      <c r="E632" s="49">
        <v>7750</v>
      </c>
      <c r="F632" s="49">
        <v>7750</v>
      </c>
      <c r="G632" s="49"/>
      <c r="H632" s="49">
        <v>7750</v>
      </c>
      <c r="I632" s="49">
        <v>1096</v>
      </c>
      <c r="J632" s="49"/>
      <c r="K632" s="49">
        <v>1600</v>
      </c>
      <c r="L632" s="49">
        <v>1519</v>
      </c>
      <c r="M632" s="49">
        <v>0.59499999999999997</v>
      </c>
      <c r="N632" s="49">
        <v>9.56</v>
      </c>
      <c r="O632" s="49">
        <v>9.4039999999999999</v>
      </c>
      <c r="P632" s="50">
        <f t="shared" si="18"/>
        <v>2.3478628327180874E-2</v>
      </c>
      <c r="Q632" s="50">
        <f t="shared" si="19"/>
        <v>8.878336895278803E-2</v>
      </c>
    </row>
    <row r="633" spans="1:17">
      <c r="A633" s="48">
        <v>10.75</v>
      </c>
      <c r="B633" s="49">
        <v>65.7</v>
      </c>
      <c r="C633" s="49" t="s">
        <v>46</v>
      </c>
      <c r="D633" s="49">
        <v>8640</v>
      </c>
      <c r="E633" s="49">
        <v>7750</v>
      </c>
      <c r="F633" s="49">
        <v>7750</v>
      </c>
      <c r="G633" s="49"/>
      <c r="H633" s="49">
        <v>7750</v>
      </c>
      <c r="I633" s="49">
        <v>1249</v>
      </c>
      <c r="J633" s="49"/>
      <c r="K633" s="49">
        <v>1716</v>
      </c>
      <c r="L633" s="49">
        <v>1519</v>
      </c>
      <c r="M633" s="49">
        <v>0.59499999999999997</v>
      </c>
      <c r="N633" s="49">
        <v>9.56</v>
      </c>
      <c r="O633" s="49">
        <v>9.4039999999999999</v>
      </c>
      <c r="P633" s="50">
        <f t="shared" si="18"/>
        <v>2.3478628327180874E-2</v>
      </c>
      <c r="Q633" s="50">
        <f t="shared" si="19"/>
        <v>8.878336895278803E-2</v>
      </c>
    </row>
    <row r="634" spans="1:17">
      <c r="A634" s="48">
        <v>10.75</v>
      </c>
      <c r="B634" s="49">
        <v>65.7</v>
      </c>
      <c r="C634" s="49" t="s">
        <v>47</v>
      </c>
      <c r="D634" s="49">
        <v>6760</v>
      </c>
      <c r="E634" s="49">
        <v>8720</v>
      </c>
      <c r="F634" s="49">
        <v>8720</v>
      </c>
      <c r="G634" s="49"/>
      <c r="H634" s="49">
        <v>8720</v>
      </c>
      <c r="I634" s="49">
        <v>1198</v>
      </c>
      <c r="J634" s="49"/>
      <c r="K634" s="49">
        <v>1677</v>
      </c>
      <c r="L634" s="49">
        <v>1708</v>
      </c>
      <c r="M634" s="49">
        <v>0.59499999999999997</v>
      </c>
      <c r="N634" s="49">
        <v>9.56</v>
      </c>
      <c r="O634" s="49">
        <v>9.4039999999999999</v>
      </c>
      <c r="P634" s="50">
        <f t="shared" si="18"/>
        <v>2.3478628327180874E-2</v>
      </c>
      <c r="Q634" s="50">
        <f t="shared" si="19"/>
        <v>8.878336895278803E-2</v>
      </c>
    </row>
    <row r="635" spans="1:17">
      <c r="A635" s="48">
        <v>10.75</v>
      </c>
      <c r="B635" s="49">
        <v>65.7</v>
      </c>
      <c r="C635" s="49" t="s">
        <v>57</v>
      </c>
      <c r="D635" s="49">
        <v>8640</v>
      </c>
      <c r="E635" s="49">
        <v>8720</v>
      </c>
      <c r="F635" s="49">
        <v>8720</v>
      </c>
      <c r="G635" s="49"/>
      <c r="H635" s="49">
        <v>8720</v>
      </c>
      <c r="I635" s="49">
        <v>1249</v>
      </c>
      <c r="J635" s="49"/>
      <c r="K635" s="49">
        <v>1716</v>
      </c>
      <c r="L635" s="49">
        <v>1708</v>
      </c>
      <c r="M635" s="49">
        <v>0.59499999999999997</v>
      </c>
      <c r="N635" s="49">
        <v>9.56</v>
      </c>
      <c r="O635" s="49">
        <v>9.4039999999999999</v>
      </c>
      <c r="P635" s="50">
        <f t="shared" si="18"/>
        <v>2.3478628327180874E-2</v>
      </c>
      <c r="Q635" s="50">
        <f t="shared" si="19"/>
        <v>8.878336895278803E-2</v>
      </c>
    </row>
    <row r="636" spans="1:17">
      <c r="A636" s="48">
        <v>10.75</v>
      </c>
      <c r="B636" s="49">
        <v>65.7</v>
      </c>
      <c r="C636" s="49" t="s">
        <v>48</v>
      </c>
      <c r="D636" s="49">
        <v>8640</v>
      </c>
      <c r="E636" s="49">
        <v>9200</v>
      </c>
      <c r="F636" s="49">
        <v>9200</v>
      </c>
      <c r="G636" s="49"/>
      <c r="H636" s="49">
        <v>9200</v>
      </c>
      <c r="I636" s="49">
        <v>1277</v>
      </c>
      <c r="J636" s="49"/>
      <c r="K636" s="49">
        <v>1814</v>
      </c>
      <c r="L636" s="49">
        <v>1803</v>
      </c>
      <c r="M636" s="49">
        <v>0.59499999999999997</v>
      </c>
      <c r="N636" s="49">
        <v>9.56</v>
      </c>
      <c r="O636" s="49">
        <v>9.4039999999999999</v>
      </c>
      <c r="P636" s="50">
        <f t="shared" si="18"/>
        <v>2.3478628327180874E-2</v>
      </c>
      <c r="Q636" s="50">
        <f t="shared" si="19"/>
        <v>8.878336895278803E-2</v>
      </c>
    </row>
    <row r="637" spans="1:17">
      <c r="A637" s="48">
        <v>10.75</v>
      </c>
      <c r="B637" s="49">
        <v>65.7</v>
      </c>
      <c r="C637" s="49" t="s">
        <v>49</v>
      </c>
      <c r="D637" s="49">
        <v>6960</v>
      </c>
      <c r="E637" s="49">
        <v>9200</v>
      </c>
      <c r="F637" s="49">
        <v>9200</v>
      </c>
      <c r="G637" s="49"/>
      <c r="H637" s="49">
        <v>9200</v>
      </c>
      <c r="I637" s="49">
        <v>1263</v>
      </c>
      <c r="J637" s="49"/>
      <c r="K637" s="49">
        <v>1765</v>
      </c>
      <c r="L637" s="49">
        <v>1803</v>
      </c>
      <c r="M637" s="49">
        <v>0.59499999999999997</v>
      </c>
      <c r="N637" s="49">
        <v>9.56</v>
      </c>
      <c r="O637" s="49">
        <v>9.4039999999999999</v>
      </c>
      <c r="P637" s="50">
        <f t="shared" si="18"/>
        <v>2.3478628327180874E-2</v>
      </c>
      <c r="Q637" s="50">
        <f t="shared" si="19"/>
        <v>8.878336895278803E-2</v>
      </c>
    </row>
    <row r="638" spans="1:17">
      <c r="A638" s="48">
        <v>10.75</v>
      </c>
      <c r="B638" s="49">
        <v>65.7</v>
      </c>
      <c r="C638" s="49" t="s">
        <v>59</v>
      </c>
      <c r="D638" s="49">
        <v>8640</v>
      </c>
      <c r="E638" s="49">
        <v>9200</v>
      </c>
      <c r="F638" s="49">
        <v>9200</v>
      </c>
      <c r="G638" s="49"/>
      <c r="H638" s="49">
        <v>9200</v>
      </c>
      <c r="I638" s="49">
        <v>1263</v>
      </c>
      <c r="J638" s="49"/>
      <c r="K638" s="49">
        <v>1765</v>
      </c>
      <c r="L638" s="49">
        <v>1803</v>
      </c>
      <c r="M638" s="49">
        <v>0.59499999999999997</v>
      </c>
      <c r="N638" s="49">
        <v>9.56</v>
      </c>
      <c r="O638" s="49">
        <v>9.4039999999999999</v>
      </c>
      <c r="P638" s="50">
        <f t="shared" si="18"/>
        <v>2.3478628327180874E-2</v>
      </c>
      <c r="Q638" s="50">
        <f t="shared" si="19"/>
        <v>8.878336895278803E-2</v>
      </c>
    </row>
    <row r="639" spans="1:17">
      <c r="A639" s="48">
        <v>10.75</v>
      </c>
      <c r="B639" s="49">
        <v>65.7</v>
      </c>
      <c r="C639" s="49" t="s">
        <v>51</v>
      </c>
      <c r="D639" s="49">
        <v>8640</v>
      </c>
      <c r="E639" s="49">
        <v>10650</v>
      </c>
      <c r="F639" s="49">
        <v>10650</v>
      </c>
      <c r="G639" s="49"/>
      <c r="H639" s="49">
        <v>10650</v>
      </c>
      <c r="I639" s="49">
        <v>1472</v>
      </c>
      <c r="J639" s="49"/>
      <c r="K639" s="49">
        <v>2077</v>
      </c>
      <c r="L639" s="49">
        <v>2088</v>
      </c>
      <c r="M639" s="49">
        <v>0.59499999999999997</v>
      </c>
      <c r="N639" s="49">
        <v>9.56</v>
      </c>
      <c r="O639" s="49">
        <v>9.4039999999999999</v>
      </c>
      <c r="P639" s="50">
        <f t="shared" si="18"/>
        <v>2.3478628327180874E-2</v>
      </c>
      <c r="Q639" s="50">
        <f t="shared" si="19"/>
        <v>8.878336895278803E-2</v>
      </c>
    </row>
    <row r="640" spans="1:17">
      <c r="A640" s="48">
        <v>10.75</v>
      </c>
      <c r="B640" s="49">
        <v>65.7</v>
      </c>
      <c r="C640" s="49" t="s">
        <v>52</v>
      </c>
      <c r="D640" s="49">
        <v>7500</v>
      </c>
      <c r="E640" s="49">
        <v>10650</v>
      </c>
      <c r="F640" s="49">
        <v>10650</v>
      </c>
      <c r="G640" s="49"/>
      <c r="H640" s="49">
        <v>10650</v>
      </c>
      <c r="I640" s="49">
        <v>1472</v>
      </c>
      <c r="J640" s="49"/>
      <c r="K640" s="49">
        <v>2077</v>
      </c>
      <c r="L640" s="49">
        <v>2088</v>
      </c>
      <c r="M640" s="49">
        <v>0.59499999999999997</v>
      </c>
      <c r="N640" s="49">
        <v>9.56</v>
      </c>
      <c r="O640" s="49">
        <v>9.4039999999999999</v>
      </c>
      <c r="P640" s="50">
        <f t="shared" si="18"/>
        <v>2.3478628327180874E-2</v>
      </c>
      <c r="Q640" s="50">
        <f t="shared" si="19"/>
        <v>8.878336895278803E-2</v>
      </c>
    </row>
    <row r="641" spans="1:17">
      <c r="A641" s="48">
        <v>10.75</v>
      </c>
      <c r="B641" s="49">
        <v>65.7</v>
      </c>
      <c r="C641" s="49" t="s">
        <v>56</v>
      </c>
      <c r="D641" s="49">
        <v>8640</v>
      </c>
      <c r="E641" s="49">
        <v>12110</v>
      </c>
      <c r="F641" s="49">
        <v>12110</v>
      </c>
      <c r="G641" s="49"/>
      <c r="H641" s="49">
        <v>12110</v>
      </c>
      <c r="I641" s="49">
        <v>1653</v>
      </c>
      <c r="J641" s="49"/>
      <c r="K641" s="49">
        <v>2291</v>
      </c>
      <c r="L641" s="49">
        <v>2373</v>
      </c>
      <c r="M641" s="49">
        <v>0.59499999999999997</v>
      </c>
      <c r="N641" s="49">
        <v>9.56</v>
      </c>
      <c r="O641" s="49">
        <v>9.4039999999999999</v>
      </c>
      <c r="P641" s="50">
        <f t="shared" si="18"/>
        <v>2.3478628327180874E-2</v>
      </c>
      <c r="Q641" s="50">
        <f t="shared" si="19"/>
        <v>8.878336895278803E-2</v>
      </c>
    </row>
    <row r="642" spans="1:17">
      <c r="A642" s="48">
        <v>10.75</v>
      </c>
      <c r="B642" s="49">
        <v>65.7</v>
      </c>
      <c r="C642" s="49" t="s">
        <v>53</v>
      </c>
      <c r="D642" s="49">
        <v>7920</v>
      </c>
      <c r="E642" s="49">
        <v>12110</v>
      </c>
      <c r="F642" s="49">
        <v>12110</v>
      </c>
      <c r="G642" s="49"/>
      <c r="H642" s="49">
        <v>12110</v>
      </c>
      <c r="I642" s="49">
        <v>1653</v>
      </c>
      <c r="J642" s="49"/>
      <c r="K642" s="49">
        <v>2291</v>
      </c>
      <c r="L642" s="49">
        <v>2373</v>
      </c>
      <c r="M642" s="49">
        <v>0.59499999999999997</v>
      </c>
      <c r="N642" s="49">
        <v>9.56</v>
      </c>
      <c r="O642" s="49">
        <v>9.4039999999999999</v>
      </c>
      <c r="P642" s="50">
        <f t="shared" si="18"/>
        <v>2.3478628327180874E-2</v>
      </c>
      <c r="Q642" s="50">
        <f t="shared" si="19"/>
        <v>8.878336895278803E-2</v>
      </c>
    </row>
    <row r="643" spans="1:17">
      <c r="A643" s="48">
        <v>10.75</v>
      </c>
      <c r="B643" s="49">
        <v>65.7</v>
      </c>
      <c r="C643" s="49" t="s">
        <v>54</v>
      </c>
      <c r="D643" s="49">
        <v>8640</v>
      </c>
      <c r="E643" s="49">
        <v>13560</v>
      </c>
      <c r="F643" s="49">
        <v>13560</v>
      </c>
      <c r="G643" s="49"/>
      <c r="H643" s="49">
        <v>13560</v>
      </c>
      <c r="I643" s="49">
        <v>1848</v>
      </c>
      <c r="J643" s="49"/>
      <c r="K643" s="49">
        <v>2554</v>
      </c>
      <c r="L643" s="49">
        <v>2657</v>
      </c>
      <c r="M643" s="49">
        <v>0.59499999999999997</v>
      </c>
      <c r="N643" s="49">
        <v>9.56</v>
      </c>
      <c r="O643" s="49">
        <v>9.4039999999999999</v>
      </c>
      <c r="P643" s="50">
        <f t="shared" si="18"/>
        <v>2.3478628327180874E-2</v>
      </c>
      <c r="Q643" s="50">
        <f t="shared" si="19"/>
        <v>8.878336895278803E-2</v>
      </c>
    </row>
    <row r="644" spans="1:17">
      <c r="A644" s="48">
        <v>10.75</v>
      </c>
      <c r="B644" s="49">
        <v>65.7</v>
      </c>
      <c r="C644" s="49" t="s">
        <v>55</v>
      </c>
      <c r="D644" s="49">
        <v>8320</v>
      </c>
      <c r="E644" s="49">
        <v>14530</v>
      </c>
      <c r="F644" s="49">
        <v>14530</v>
      </c>
      <c r="G644" s="49"/>
      <c r="H644" s="49">
        <v>14530</v>
      </c>
      <c r="I644" s="49">
        <v>1978</v>
      </c>
      <c r="J644" s="49"/>
      <c r="K644" s="49">
        <v>2730</v>
      </c>
      <c r="L644" s="49">
        <v>2847</v>
      </c>
      <c r="M644" s="49">
        <v>0.59499999999999997</v>
      </c>
      <c r="N644" s="49">
        <v>9.56</v>
      </c>
      <c r="O644" s="49">
        <v>9.4039999999999999</v>
      </c>
      <c r="P644" s="50">
        <f t="shared" si="18"/>
        <v>2.3478628327180874E-2</v>
      </c>
      <c r="Q644" s="50">
        <f t="shared" si="19"/>
        <v>8.878336895278803E-2</v>
      </c>
    </row>
    <row r="645" spans="1:17">
      <c r="A645" s="48">
        <v>10.75</v>
      </c>
      <c r="B645" s="49">
        <v>71.099999999999994</v>
      </c>
      <c r="C645" s="49" t="s">
        <v>57</v>
      </c>
      <c r="D645" s="49">
        <v>9300</v>
      </c>
      <c r="E645" s="49">
        <v>9520</v>
      </c>
      <c r="F645" s="49">
        <v>9200</v>
      </c>
      <c r="G645" s="49"/>
      <c r="H645" s="49">
        <v>8980</v>
      </c>
      <c r="I645" s="49">
        <v>1317</v>
      </c>
      <c r="J645" s="49"/>
      <c r="K645" s="49">
        <v>1822</v>
      </c>
      <c r="L645" s="49">
        <v>1856</v>
      </c>
      <c r="M645" s="49">
        <v>0.65</v>
      </c>
      <c r="N645" s="49">
        <v>9.4499999999999993</v>
      </c>
      <c r="O645" s="49">
        <v>9.2940000000000005</v>
      </c>
      <c r="P645" s="50">
        <f t="shared" ref="P645:P708" si="20">(A645^2-N645^2)/1029.4</f>
        <v>2.551000582863806E-2</v>
      </c>
      <c r="Q645" s="50">
        <f t="shared" ref="Q645:Q708" si="21">N645^2/1029.4</f>
        <v>8.6751991451330848E-2</v>
      </c>
    </row>
    <row r="646" spans="1:17">
      <c r="A646" s="48">
        <v>10.75</v>
      </c>
      <c r="B646" s="49">
        <v>71.099999999999994</v>
      </c>
      <c r="C646" s="49" t="s">
        <v>48</v>
      </c>
      <c r="D646" s="49">
        <v>9600</v>
      </c>
      <c r="E646" s="49">
        <v>10050</v>
      </c>
      <c r="F646" s="49">
        <v>9710</v>
      </c>
      <c r="G646" s="49"/>
      <c r="H646" s="49">
        <v>9480</v>
      </c>
      <c r="I646" s="49">
        <v>1403</v>
      </c>
      <c r="J646" s="49"/>
      <c r="K646" s="49">
        <v>1971</v>
      </c>
      <c r="L646" s="49">
        <v>1959</v>
      </c>
      <c r="M646" s="49">
        <v>0.65</v>
      </c>
      <c r="N646" s="49">
        <v>9.4499999999999993</v>
      </c>
      <c r="O646" s="49">
        <v>9.2940000000000005</v>
      </c>
      <c r="P646" s="50">
        <f t="shared" si="20"/>
        <v>2.551000582863806E-2</v>
      </c>
      <c r="Q646" s="50">
        <f t="shared" si="21"/>
        <v>8.6751991451330848E-2</v>
      </c>
    </row>
    <row r="647" spans="1:17">
      <c r="A647" s="48">
        <v>10.75</v>
      </c>
      <c r="B647" s="49">
        <v>71.099999999999994</v>
      </c>
      <c r="C647" s="49" t="s">
        <v>59</v>
      </c>
      <c r="D647" s="49">
        <v>9600</v>
      </c>
      <c r="E647" s="49">
        <v>10050</v>
      </c>
      <c r="F647" s="49">
        <v>9710</v>
      </c>
      <c r="G647" s="49"/>
      <c r="H647" s="49">
        <v>9480</v>
      </c>
      <c r="I647" s="49">
        <v>1388</v>
      </c>
      <c r="J647" s="49"/>
      <c r="K647" s="49">
        <v>1918</v>
      </c>
      <c r="L647" s="49">
        <v>1959</v>
      </c>
      <c r="M647" s="49">
        <v>0.65</v>
      </c>
      <c r="N647" s="49">
        <v>9.4499999999999993</v>
      </c>
      <c r="O647" s="49">
        <v>9.2940000000000005</v>
      </c>
      <c r="P647" s="50">
        <f t="shared" si="20"/>
        <v>2.551000582863806E-2</v>
      </c>
      <c r="Q647" s="50">
        <f t="shared" si="21"/>
        <v>8.6751991451330848E-2</v>
      </c>
    </row>
    <row r="648" spans="1:17">
      <c r="A648" s="48">
        <v>10.75</v>
      </c>
      <c r="B648" s="49">
        <v>71.099999999999994</v>
      </c>
      <c r="C648" s="49" t="s">
        <v>51</v>
      </c>
      <c r="D648" s="49">
        <v>9600</v>
      </c>
      <c r="E648" s="49">
        <v>11640</v>
      </c>
      <c r="F648" s="49">
        <v>11240</v>
      </c>
      <c r="G648" s="49"/>
      <c r="H648" s="49">
        <v>10980</v>
      </c>
      <c r="I648" s="49">
        <v>1618</v>
      </c>
      <c r="J648" s="49"/>
      <c r="K648" s="49">
        <v>2257</v>
      </c>
      <c r="L648" s="49">
        <v>2269</v>
      </c>
      <c r="M648" s="49">
        <v>0.65</v>
      </c>
      <c r="N648" s="49">
        <v>9.4499999999999993</v>
      </c>
      <c r="O648" s="49">
        <v>9.2940000000000005</v>
      </c>
      <c r="P648" s="50">
        <f t="shared" si="20"/>
        <v>2.551000582863806E-2</v>
      </c>
      <c r="Q648" s="50">
        <f t="shared" si="21"/>
        <v>8.6751991451330848E-2</v>
      </c>
    </row>
    <row r="649" spans="1:17">
      <c r="A649" s="48">
        <v>10.75</v>
      </c>
      <c r="B649" s="49">
        <v>71.099999999999994</v>
      </c>
      <c r="C649" s="49" t="s">
        <v>52</v>
      </c>
      <c r="D649" s="49">
        <v>9300</v>
      </c>
      <c r="E649" s="49">
        <v>11640</v>
      </c>
      <c r="F649" s="49">
        <v>11240</v>
      </c>
      <c r="G649" s="49"/>
      <c r="H649" s="49">
        <v>10980</v>
      </c>
      <c r="I649" s="49">
        <v>1618</v>
      </c>
      <c r="J649" s="49"/>
      <c r="K649" s="49">
        <v>2257</v>
      </c>
      <c r="L649" s="49">
        <v>2269</v>
      </c>
      <c r="M649" s="49">
        <v>0.65</v>
      </c>
      <c r="N649" s="49">
        <v>9.4499999999999993</v>
      </c>
      <c r="O649" s="49">
        <v>9.2940000000000005</v>
      </c>
      <c r="P649" s="50">
        <f t="shared" si="20"/>
        <v>2.551000582863806E-2</v>
      </c>
      <c r="Q649" s="50">
        <f t="shared" si="21"/>
        <v>8.6751991451330848E-2</v>
      </c>
    </row>
    <row r="650" spans="1:17">
      <c r="A650" s="48">
        <v>10.75</v>
      </c>
      <c r="B650" s="49">
        <v>71.099999999999994</v>
      </c>
      <c r="C650" s="49" t="s">
        <v>53</v>
      </c>
      <c r="D650" s="49">
        <v>9990</v>
      </c>
      <c r="E650" s="49">
        <v>13230</v>
      </c>
      <c r="F650" s="49">
        <v>12780</v>
      </c>
      <c r="G650" s="49"/>
      <c r="H650" s="49">
        <v>12480</v>
      </c>
      <c r="I650" s="49">
        <v>1817</v>
      </c>
      <c r="J650" s="49"/>
      <c r="K650" s="49">
        <v>2489</v>
      </c>
      <c r="L650" s="49">
        <v>2578</v>
      </c>
      <c r="M650" s="49">
        <v>0.65</v>
      </c>
      <c r="N650" s="49">
        <v>9.4499999999999993</v>
      </c>
      <c r="O650" s="49">
        <v>9.2940000000000005</v>
      </c>
      <c r="P650" s="50">
        <f t="shared" si="20"/>
        <v>2.551000582863806E-2</v>
      </c>
      <c r="Q650" s="50">
        <f t="shared" si="21"/>
        <v>8.6751991451330848E-2</v>
      </c>
    </row>
    <row r="651" spans="1:17">
      <c r="A651" s="48">
        <v>10.75</v>
      </c>
      <c r="B651" s="49">
        <v>71.099999999999994</v>
      </c>
      <c r="C651" s="49" t="s">
        <v>54</v>
      </c>
      <c r="D651" s="49">
        <v>10570</v>
      </c>
      <c r="E651" s="49">
        <v>14810</v>
      </c>
      <c r="F651" s="49">
        <v>14310</v>
      </c>
      <c r="G651" s="49"/>
      <c r="H651" s="49">
        <v>13980</v>
      </c>
      <c r="I651" s="49">
        <v>2031</v>
      </c>
      <c r="J651" s="49"/>
      <c r="K651" s="49">
        <v>2775</v>
      </c>
      <c r="L651" s="49">
        <v>2888</v>
      </c>
      <c r="M651" s="49">
        <v>0.65</v>
      </c>
      <c r="N651" s="49">
        <v>9.4499999999999993</v>
      </c>
      <c r="O651" s="49">
        <v>9.2940000000000005</v>
      </c>
      <c r="P651" s="50">
        <f t="shared" si="20"/>
        <v>2.551000582863806E-2</v>
      </c>
      <c r="Q651" s="50">
        <f t="shared" si="21"/>
        <v>8.6751991451330848E-2</v>
      </c>
    </row>
    <row r="652" spans="1:17">
      <c r="A652" s="48">
        <v>10.75</v>
      </c>
      <c r="B652" s="49">
        <v>71.099999999999994</v>
      </c>
      <c r="C652" s="49" t="s">
        <v>55</v>
      </c>
      <c r="D652" s="49">
        <v>10880</v>
      </c>
      <c r="E652" s="49">
        <v>15870</v>
      </c>
      <c r="F652" s="49">
        <v>15330</v>
      </c>
      <c r="G652" s="49"/>
      <c r="H652" s="49">
        <v>14970</v>
      </c>
      <c r="I652" s="49">
        <v>2174</v>
      </c>
      <c r="J652" s="49"/>
      <c r="K652" s="49">
        <v>2966</v>
      </c>
      <c r="L652" s="49">
        <v>3094</v>
      </c>
      <c r="M652" s="49">
        <v>0.65</v>
      </c>
      <c r="N652" s="49">
        <v>9.4499999999999993</v>
      </c>
      <c r="O652" s="49">
        <v>9.2940000000000005</v>
      </c>
      <c r="P652" s="50">
        <f t="shared" si="20"/>
        <v>2.551000582863806E-2</v>
      </c>
      <c r="Q652" s="50">
        <f t="shared" si="21"/>
        <v>8.6751991451330848E-2</v>
      </c>
    </row>
    <row r="653" spans="1:17">
      <c r="A653" s="48">
        <v>10.75</v>
      </c>
      <c r="B653" s="49">
        <v>73.2</v>
      </c>
      <c r="C653" s="49" t="s">
        <v>47</v>
      </c>
      <c r="D653" s="49">
        <v>8760</v>
      </c>
      <c r="E653" s="49">
        <v>9850</v>
      </c>
      <c r="F653" s="49"/>
      <c r="G653" s="49"/>
      <c r="H653" s="49"/>
      <c r="I653" s="49"/>
      <c r="J653" s="49"/>
      <c r="K653" s="49"/>
      <c r="L653" s="49">
        <v>1915</v>
      </c>
      <c r="M653" s="49">
        <v>0.67200000000000004</v>
      </c>
      <c r="N653" s="49">
        <v>9.4060000000000006</v>
      </c>
      <c r="O653" s="49">
        <v>9.25</v>
      </c>
      <c r="P653" s="50">
        <f t="shared" si="20"/>
        <v>2.6315974353992602E-2</v>
      </c>
      <c r="Q653" s="50">
        <f t="shared" si="21"/>
        <v>8.5946022925976306E-2</v>
      </c>
    </row>
    <row r="654" spans="1:17">
      <c r="A654" s="48">
        <v>10.75</v>
      </c>
      <c r="B654" s="49">
        <v>73.2</v>
      </c>
      <c r="C654" s="49" t="s">
        <v>49</v>
      </c>
      <c r="D654" s="49">
        <v>9090</v>
      </c>
      <c r="E654" s="49">
        <v>10390</v>
      </c>
      <c r="F654" s="49"/>
      <c r="G654" s="49"/>
      <c r="H654" s="49"/>
      <c r="I654" s="49"/>
      <c r="J654" s="49"/>
      <c r="K654" s="49"/>
      <c r="L654" s="49">
        <v>2021</v>
      </c>
      <c r="M654" s="49">
        <v>0.67200000000000004</v>
      </c>
      <c r="N654" s="49">
        <v>9.4060000000000006</v>
      </c>
      <c r="O654" s="49">
        <v>9.25</v>
      </c>
      <c r="P654" s="50">
        <f t="shared" si="20"/>
        <v>2.6315974353992602E-2</v>
      </c>
      <c r="Q654" s="50">
        <f t="shared" si="21"/>
        <v>8.5946022925976306E-2</v>
      </c>
    </row>
    <row r="655" spans="1:17">
      <c r="A655" s="48">
        <v>10.75</v>
      </c>
      <c r="B655" s="49">
        <v>79.2</v>
      </c>
      <c r="C655" s="49" t="s">
        <v>47</v>
      </c>
      <c r="D655" s="49">
        <v>10370</v>
      </c>
      <c r="E655" s="49">
        <v>10750</v>
      </c>
      <c r="F655" s="49"/>
      <c r="G655" s="49"/>
      <c r="H655" s="49"/>
      <c r="I655" s="49"/>
      <c r="J655" s="49"/>
      <c r="K655" s="49"/>
      <c r="L655" s="49">
        <v>2079</v>
      </c>
      <c r="M655" s="49">
        <v>0.73399999999999999</v>
      </c>
      <c r="N655" s="49">
        <v>9.282</v>
      </c>
      <c r="O655" s="49">
        <v>9.1259999999999994</v>
      </c>
      <c r="P655" s="50">
        <f t="shared" si="20"/>
        <v>2.8567103166893332E-2</v>
      </c>
      <c r="Q655" s="50">
        <f t="shared" si="21"/>
        <v>8.3694894113075569E-2</v>
      </c>
    </row>
    <row r="656" spans="1:17">
      <c r="A656" s="48">
        <v>10.75</v>
      </c>
      <c r="B656" s="49">
        <v>79.2</v>
      </c>
      <c r="C656" s="49" t="s">
        <v>49</v>
      </c>
      <c r="D656" s="49">
        <v>10800</v>
      </c>
      <c r="E656" s="49">
        <v>11350</v>
      </c>
      <c r="F656" s="49"/>
      <c r="G656" s="49"/>
      <c r="H656" s="49"/>
      <c r="I656" s="49"/>
      <c r="J656" s="49"/>
      <c r="K656" s="49"/>
      <c r="L656" s="49">
        <v>2194</v>
      </c>
      <c r="M656" s="49">
        <v>0.73399999999999999</v>
      </c>
      <c r="N656" s="49">
        <v>9.282</v>
      </c>
      <c r="O656" s="49">
        <v>9.1259999999999994</v>
      </c>
      <c r="P656" s="50">
        <f t="shared" si="20"/>
        <v>2.8567103166893332E-2</v>
      </c>
      <c r="Q656" s="50">
        <f t="shared" si="21"/>
        <v>8.3694894113075569E-2</v>
      </c>
    </row>
    <row r="657" spans="1:17">
      <c r="A657" s="48">
        <v>10.75</v>
      </c>
      <c r="B657" s="49">
        <v>85.3</v>
      </c>
      <c r="C657" s="49" t="s">
        <v>47</v>
      </c>
      <c r="D657" s="49">
        <v>12010</v>
      </c>
      <c r="E657" s="49">
        <v>11680</v>
      </c>
      <c r="F657" s="49"/>
      <c r="G657" s="49"/>
      <c r="H657" s="49"/>
      <c r="I657" s="49"/>
      <c r="J657" s="49"/>
      <c r="K657" s="49"/>
      <c r="L657" s="49">
        <v>2243</v>
      </c>
      <c r="M657" s="49">
        <v>0.79700000000000004</v>
      </c>
      <c r="N657" s="49">
        <v>9.1560000000000006</v>
      </c>
      <c r="O657" s="49">
        <v>9</v>
      </c>
      <c r="P657" s="50">
        <f t="shared" si="20"/>
        <v>3.0823940159316093E-2</v>
      </c>
      <c r="Q657" s="50">
        <f t="shared" si="21"/>
        <v>8.1438057120652815E-2</v>
      </c>
    </row>
    <row r="658" spans="1:17">
      <c r="A658" s="48">
        <v>10.75</v>
      </c>
      <c r="B658" s="49">
        <v>85.3</v>
      </c>
      <c r="C658" s="49" t="s">
        <v>49</v>
      </c>
      <c r="D658" s="49">
        <v>12540</v>
      </c>
      <c r="E658" s="49">
        <v>12330</v>
      </c>
      <c r="F658" s="49"/>
      <c r="G658" s="49"/>
      <c r="H658" s="49"/>
      <c r="I658" s="49"/>
      <c r="J658" s="49"/>
      <c r="K658" s="49"/>
      <c r="L658" s="49">
        <v>2367</v>
      </c>
      <c r="M658" s="49">
        <v>0.79700000000000004</v>
      </c>
      <c r="N658" s="49">
        <v>9.1560000000000006</v>
      </c>
      <c r="O658" s="49">
        <v>9</v>
      </c>
      <c r="P658" s="50">
        <f t="shared" si="20"/>
        <v>3.0823940159316093E-2</v>
      </c>
      <c r="Q658" s="50">
        <f t="shared" si="21"/>
        <v>8.1438057120652815E-2</v>
      </c>
    </row>
    <row r="659" spans="1:17">
      <c r="A659" s="21">
        <v>11.75</v>
      </c>
      <c r="B659" s="22">
        <v>42</v>
      </c>
      <c r="C659" s="22" t="s">
        <v>58</v>
      </c>
      <c r="D659" s="22">
        <v>1040</v>
      </c>
      <c r="E659" s="22">
        <v>1980</v>
      </c>
      <c r="F659" s="22">
        <v>1980</v>
      </c>
      <c r="G659" s="22"/>
      <c r="H659" s="22">
        <v>1980</v>
      </c>
      <c r="I659" s="22">
        <v>307</v>
      </c>
      <c r="J659" s="22"/>
      <c r="K659" s="22">
        <v>554</v>
      </c>
      <c r="L659" s="22">
        <v>478</v>
      </c>
      <c r="M659" s="22">
        <v>0.33300000000000002</v>
      </c>
      <c r="N659" s="22">
        <v>11.084</v>
      </c>
      <c r="O659" s="22">
        <v>10.928000000000001</v>
      </c>
      <c r="P659" s="23">
        <f t="shared" si="20"/>
        <v>1.4773114435593558E-2</v>
      </c>
      <c r="Q659" s="23">
        <f t="shared" si="21"/>
        <v>0.11934627550029141</v>
      </c>
    </row>
    <row r="660" spans="1:17">
      <c r="A660" s="21">
        <v>11.75</v>
      </c>
      <c r="B660" s="22">
        <v>47</v>
      </c>
      <c r="C660" s="22" t="s">
        <v>40</v>
      </c>
      <c r="D660" s="22">
        <v>1510</v>
      </c>
      <c r="E660" s="22">
        <v>3070</v>
      </c>
      <c r="F660" s="22"/>
      <c r="G660" s="22">
        <v>3070</v>
      </c>
      <c r="H660" s="22">
        <v>3070</v>
      </c>
      <c r="I660" s="22">
        <v>477</v>
      </c>
      <c r="J660" s="22"/>
      <c r="K660" s="22">
        <v>807</v>
      </c>
      <c r="L660" s="22">
        <v>737</v>
      </c>
      <c r="M660" s="22">
        <v>0.375</v>
      </c>
      <c r="N660" s="22">
        <v>11</v>
      </c>
      <c r="O660" s="22">
        <v>10.843999999999999</v>
      </c>
      <c r="P660" s="23">
        <f t="shared" si="20"/>
        <v>1.657518943073635E-2</v>
      </c>
      <c r="Q660" s="23">
        <f t="shared" si="21"/>
        <v>0.11754420050514862</v>
      </c>
    </row>
    <row r="661" spans="1:17">
      <c r="A661" s="21">
        <v>11.75</v>
      </c>
      <c r="B661" s="22">
        <v>47</v>
      </c>
      <c r="C661" s="22" t="s">
        <v>41</v>
      </c>
      <c r="D661" s="22">
        <v>1510</v>
      </c>
      <c r="E661" s="22">
        <v>3070</v>
      </c>
      <c r="F661" s="22"/>
      <c r="G661" s="22">
        <v>3070</v>
      </c>
      <c r="H661" s="22">
        <v>3070</v>
      </c>
      <c r="I661" s="22">
        <v>509</v>
      </c>
      <c r="J661" s="22"/>
      <c r="K661" s="22">
        <v>935</v>
      </c>
      <c r="L661" s="22">
        <v>737</v>
      </c>
      <c r="M661" s="22">
        <v>0.375</v>
      </c>
      <c r="N661" s="22">
        <v>11</v>
      </c>
      <c r="O661" s="22">
        <v>10.843999999999999</v>
      </c>
      <c r="P661" s="23">
        <f t="shared" si="20"/>
        <v>1.657518943073635E-2</v>
      </c>
      <c r="Q661" s="23">
        <f t="shared" si="21"/>
        <v>0.11754420050514862</v>
      </c>
    </row>
    <row r="662" spans="1:17">
      <c r="A662" s="21">
        <v>11.75</v>
      </c>
      <c r="B662" s="22">
        <v>47</v>
      </c>
      <c r="C662" s="22" t="s">
        <v>60</v>
      </c>
      <c r="D662" s="22">
        <v>2000</v>
      </c>
      <c r="E662" s="22">
        <v>3070</v>
      </c>
      <c r="F662" s="22"/>
      <c r="G662" s="22">
        <v>3070</v>
      </c>
      <c r="H662" s="22">
        <v>3070</v>
      </c>
      <c r="I662" s="22">
        <v>638</v>
      </c>
      <c r="J662" s="22"/>
      <c r="K662" s="22">
        <v>1054</v>
      </c>
      <c r="L662" s="22">
        <v>737</v>
      </c>
      <c r="M662" s="22">
        <v>0.375</v>
      </c>
      <c r="N662" s="22">
        <v>11</v>
      </c>
      <c r="O662" s="22">
        <v>10.843999999999999</v>
      </c>
      <c r="P662" s="23">
        <f t="shared" si="20"/>
        <v>1.657518943073635E-2</v>
      </c>
      <c r="Q662" s="23">
        <f t="shared" si="21"/>
        <v>0.11754420050514862</v>
      </c>
    </row>
    <row r="663" spans="1:17">
      <c r="A663" s="21">
        <v>11.75</v>
      </c>
      <c r="B663" s="22">
        <v>47</v>
      </c>
      <c r="C663" s="22" t="s">
        <v>42</v>
      </c>
      <c r="D663" s="22">
        <v>1590</v>
      </c>
      <c r="E663" s="22">
        <v>3630</v>
      </c>
      <c r="F663" s="22"/>
      <c r="G663" s="22">
        <v>3630</v>
      </c>
      <c r="H663" s="22">
        <v>3630</v>
      </c>
      <c r="I663" s="22">
        <v>557</v>
      </c>
      <c r="J663" s="22"/>
      <c r="K663" s="22">
        <v>931</v>
      </c>
      <c r="L663" s="22">
        <v>817</v>
      </c>
      <c r="M663" s="22">
        <v>0.375</v>
      </c>
      <c r="N663" s="22">
        <v>11</v>
      </c>
      <c r="O663" s="22">
        <v>10.843999999999999</v>
      </c>
      <c r="P663" s="23">
        <f t="shared" si="20"/>
        <v>1.657518943073635E-2</v>
      </c>
      <c r="Q663" s="23">
        <f t="shared" si="21"/>
        <v>0.11754420050514862</v>
      </c>
    </row>
    <row r="664" spans="1:17">
      <c r="A664" s="21">
        <v>11.75</v>
      </c>
      <c r="B664" s="22">
        <v>54</v>
      </c>
      <c r="C664" s="22" t="s">
        <v>40</v>
      </c>
      <c r="D664" s="22">
        <v>2070</v>
      </c>
      <c r="E664" s="22">
        <v>3560</v>
      </c>
      <c r="F664" s="22"/>
      <c r="G664" s="22">
        <v>3560</v>
      </c>
      <c r="H664" s="22">
        <v>3560</v>
      </c>
      <c r="I664" s="22">
        <v>568</v>
      </c>
      <c r="J664" s="22"/>
      <c r="K664" s="22">
        <v>931</v>
      </c>
      <c r="L664" s="22">
        <v>850</v>
      </c>
      <c r="M664" s="22">
        <v>0.435</v>
      </c>
      <c r="N664" s="22">
        <v>10.88</v>
      </c>
      <c r="O664" s="22">
        <v>10.724</v>
      </c>
      <c r="P664" s="23">
        <f t="shared" si="20"/>
        <v>1.9125801437730693E-2</v>
      </c>
      <c r="Q664" s="23">
        <f t="shared" si="21"/>
        <v>0.11499358849815428</v>
      </c>
    </row>
    <row r="665" spans="1:17">
      <c r="A665" s="21">
        <v>11.75</v>
      </c>
      <c r="B665" s="22">
        <v>54</v>
      </c>
      <c r="C665" s="22" t="s">
        <v>41</v>
      </c>
      <c r="D665" s="22">
        <v>2070</v>
      </c>
      <c r="E665" s="22">
        <v>3560</v>
      </c>
      <c r="F665" s="22"/>
      <c r="G665" s="22">
        <v>3560</v>
      </c>
      <c r="H665" s="22">
        <v>3560</v>
      </c>
      <c r="I665" s="22">
        <v>606</v>
      </c>
      <c r="J665" s="22"/>
      <c r="K665" s="22">
        <v>1079</v>
      </c>
      <c r="L665" s="22">
        <v>850</v>
      </c>
      <c r="M665" s="22">
        <v>0.435</v>
      </c>
      <c r="N665" s="22">
        <v>10.88</v>
      </c>
      <c r="O665" s="22">
        <v>10.724</v>
      </c>
      <c r="P665" s="23">
        <f t="shared" si="20"/>
        <v>1.9125801437730693E-2</v>
      </c>
      <c r="Q665" s="23">
        <f t="shared" si="21"/>
        <v>0.11499358849815428</v>
      </c>
    </row>
    <row r="666" spans="1:17">
      <c r="A666" s="21">
        <v>11.75</v>
      </c>
      <c r="B666" s="22">
        <v>54</v>
      </c>
      <c r="C666" s="22" t="s">
        <v>60</v>
      </c>
      <c r="D666" s="22">
        <v>3100</v>
      </c>
      <c r="E666" s="22">
        <v>3560</v>
      </c>
      <c r="F666" s="22"/>
      <c r="G666" s="22">
        <v>3560</v>
      </c>
      <c r="H666" s="22">
        <v>3560</v>
      </c>
      <c r="I666" s="22">
        <v>760</v>
      </c>
      <c r="J666" s="22"/>
      <c r="K666" s="22">
        <v>1216</v>
      </c>
      <c r="L666" s="22">
        <v>850</v>
      </c>
      <c r="M666" s="22">
        <v>0.435</v>
      </c>
      <c r="N666" s="22">
        <v>10.88</v>
      </c>
      <c r="O666" s="22">
        <v>10.724</v>
      </c>
      <c r="P666" s="23">
        <f t="shared" si="20"/>
        <v>1.9125801437730693E-2</v>
      </c>
      <c r="Q666" s="23">
        <f t="shared" si="21"/>
        <v>0.11499358849815428</v>
      </c>
    </row>
    <row r="667" spans="1:17">
      <c r="A667" s="21">
        <v>11.75</v>
      </c>
      <c r="B667" s="22">
        <v>54</v>
      </c>
      <c r="C667" s="22" t="s">
        <v>42</v>
      </c>
      <c r="D667" s="22">
        <v>2250</v>
      </c>
      <c r="E667" s="22">
        <v>4210</v>
      </c>
      <c r="F667" s="22"/>
      <c r="G667" s="22">
        <v>4210</v>
      </c>
      <c r="H667" s="22">
        <v>4210</v>
      </c>
      <c r="I667" s="22">
        <v>665</v>
      </c>
      <c r="J667" s="22"/>
      <c r="K667" s="22">
        <v>1074</v>
      </c>
      <c r="L667" s="22">
        <v>1005</v>
      </c>
      <c r="M667" s="22">
        <v>0.435</v>
      </c>
      <c r="N667" s="22">
        <v>10.88</v>
      </c>
      <c r="O667" s="22">
        <v>10.724</v>
      </c>
      <c r="P667" s="23">
        <f t="shared" si="20"/>
        <v>1.9125801437730693E-2</v>
      </c>
      <c r="Q667" s="23">
        <f t="shared" si="21"/>
        <v>0.11499358849815428</v>
      </c>
    </row>
    <row r="668" spans="1:17">
      <c r="A668" s="21">
        <v>11.75</v>
      </c>
      <c r="B668" s="22">
        <v>60</v>
      </c>
      <c r="C668" s="22" t="s">
        <v>40</v>
      </c>
      <c r="D668" s="22">
        <v>2660</v>
      </c>
      <c r="E668" s="22">
        <v>4010</v>
      </c>
      <c r="F668" s="22">
        <v>4010</v>
      </c>
      <c r="G668" s="22"/>
      <c r="H668" s="22">
        <v>4010</v>
      </c>
      <c r="I668" s="22">
        <v>649</v>
      </c>
      <c r="J668" s="22"/>
      <c r="K668" s="22">
        <v>1042</v>
      </c>
      <c r="L668" s="22">
        <v>952</v>
      </c>
      <c r="M668" s="22">
        <v>0.48899999999999999</v>
      </c>
      <c r="N668" s="22">
        <v>10.772</v>
      </c>
      <c r="O668" s="22">
        <v>10.616</v>
      </c>
      <c r="P668" s="23">
        <f t="shared" si="20"/>
        <v>2.1397431513503009E-2</v>
      </c>
      <c r="Q668" s="23">
        <f t="shared" si="21"/>
        <v>0.11272195842238196</v>
      </c>
    </row>
    <row r="669" spans="1:17">
      <c r="A669" s="21">
        <v>11.75</v>
      </c>
      <c r="B669" s="22">
        <v>60</v>
      </c>
      <c r="C669" s="22" t="s">
        <v>41</v>
      </c>
      <c r="D669" s="22">
        <v>2660</v>
      </c>
      <c r="E669" s="22">
        <v>4010</v>
      </c>
      <c r="F669" s="22">
        <v>4010</v>
      </c>
      <c r="G669" s="22"/>
      <c r="H669" s="22">
        <v>4010</v>
      </c>
      <c r="I669" s="22">
        <v>693</v>
      </c>
      <c r="J669" s="22"/>
      <c r="K669" s="22">
        <v>1208</v>
      </c>
      <c r="L669" s="22">
        <v>952</v>
      </c>
      <c r="M669" s="22">
        <v>0.48899999999999999</v>
      </c>
      <c r="N669" s="22">
        <v>10.772</v>
      </c>
      <c r="O669" s="22">
        <v>10.616</v>
      </c>
      <c r="P669" s="23">
        <f t="shared" si="20"/>
        <v>2.1397431513503009E-2</v>
      </c>
      <c r="Q669" s="23">
        <f t="shared" si="21"/>
        <v>0.11272195842238196</v>
      </c>
    </row>
    <row r="670" spans="1:17">
      <c r="A670" s="21">
        <v>11.75</v>
      </c>
      <c r="B670" s="22">
        <v>60</v>
      </c>
      <c r="C670" s="22" t="s">
        <v>60</v>
      </c>
      <c r="D670" s="22">
        <v>4360</v>
      </c>
      <c r="E670" s="22">
        <v>4010</v>
      </c>
      <c r="F670" s="22">
        <v>4010</v>
      </c>
      <c r="G670" s="22"/>
      <c r="H670" s="22">
        <v>4010</v>
      </c>
      <c r="I670" s="22">
        <v>869</v>
      </c>
      <c r="J670" s="22"/>
      <c r="K670" s="22">
        <v>1361</v>
      </c>
      <c r="L670" s="22">
        <v>952</v>
      </c>
      <c r="M670" s="22">
        <v>0.48899999999999999</v>
      </c>
      <c r="N670" s="22">
        <v>10.772</v>
      </c>
      <c r="O670" s="22">
        <v>10.616</v>
      </c>
      <c r="P670" s="23">
        <f t="shared" si="20"/>
        <v>2.1397431513503009E-2</v>
      </c>
      <c r="Q670" s="23">
        <f t="shared" si="21"/>
        <v>0.11272195842238196</v>
      </c>
    </row>
    <row r="671" spans="1:17">
      <c r="A671" s="21">
        <v>11.75</v>
      </c>
      <c r="B671" s="22">
        <v>60</v>
      </c>
      <c r="C671" s="22" t="s">
        <v>42</v>
      </c>
      <c r="D671" s="22">
        <v>2840</v>
      </c>
      <c r="E671" s="22">
        <v>4730</v>
      </c>
      <c r="F671" s="22">
        <v>4730</v>
      </c>
      <c r="G671" s="22"/>
      <c r="H671" s="22">
        <v>4730</v>
      </c>
      <c r="I671" s="22">
        <v>759</v>
      </c>
      <c r="J671" s="22"/>
      <c r="K671" s="22">
        <v>1201</v>
      </c>
      <c r="L671" s="22">
        <v>1125</v>
      </c>
      <c r="M671" s="22">
        <v>0.48899999999999999</v>
      </c>
      <c r="N671" s="22">
        <v>10.772</v>
      </c>
      <c r="O671" s="22">
        <v>10.616</v>
      </c>
      <c r="P671" s="23">
        <f t="shared" si="20"/>
        <v>2.1397431513503009E-2</v>
      </c>
      <c r="Q671" s="23">
        <f t="shared" si="21"/>
        <v>0.11272195842238196</v>
      </c>
    </row>
    <row r="672" spans="1:17">
      <c r="A672" s="21">
        <v>11.75</v>
      </c>
      <c r="B672" s="22">
        <v>60</v>
      </c>
      <c r="C672" s="22" t="s">
        <v>43</v>
      </c>
      <c r="D672" s="22">
        <v>3180</v>
      </c>
      <c r="E672" s="22">
        <v>5830</v>
      </c>
      <c r="F672" s="22">
        <v>5830</v>
      </c>
      <c r="G672" s="22"/>
      <c r="H672" s="22">
        <v>5830</v>
      </c>
      <c r="I672" s="22">
        <v>913</v>
      </c>
      <c r="J672" s="22"/>
      <c r="K672" s="22">
        <v>1399</v>
      </c>
      <c r="L672" s="22">
        <v>1384</v>
      </c>
      <c r="M672" s="22">
        <v>0.48899999999999999</v>
      </c>
      <c r="N672" s="22">
        <v>10.772</v>
      </c>
      <c r="O672" s="22">
        <v>10.616</v>
      </c>
      <c r="P672" s="23">
        <f t="shared" si="20"/>
        <v>2.1397431513503009E-2</v>
      </c>
      <c r="Q672" s="23">
        <f t="shared" si="21"/>
        <v>0.11272195842238196</v>
      </c>
    </row>
    <row r="673" spans="1:17">
      <c r="A673" s="21">
        <v>11.75</v>
      </c>
      <c r="B673" s="22">
        <v>60</v>
      </c>
      <c r="C673" s="22" t="s">
        <v>44</v>
      </c>
      <c r="D673" s="22">
        <v>4410</v>
      </c>
      <c r="E673" s="22">
        <v>5830</v>
      </c>
      <c r="F673" s="22">
        <v>5830</v>
      </c>
      <c r="G673" s="22"/>
      <c r="H673" s="22">
        <v>5830</v>
      </c>
      <c r="I673" s="22">
        <v>1055</v>
      </c>
      <c r="J673" s="22"/>
      <c r="K673" s="22">
        <v>1555</v>
      </c>
      <c r="L673" s="22">
        <v>1384</v>
      </c>
      <c r="M673" s="22">
        <v>0.48899999999999999</v>
      </c>
      <c r="N673" s="22">
        <v>10.772</v>
      </c>
      <c r="O673" s="22">
        <v>10.616</v>
      </c>
      <c r="P673" s="23">
        <f t="shared" si="20"/>
        <v>2.1397431513503009E-2</v>
      </c>
      <c r="Q673" s="23">
        <f t="shared" si="21"/>
        <v>0.11272195842238196</v>
      </c>
    </row>
    <row r="674" spans="1:17">
      <c r="A674" s="21">
        <v>11.75</v>
      </c>
      <c r="B674" s="22">
        <v>60</v>
      </c>
      <c r="C674" s="22" t="s">
        <v>45</v>
      </c>
      <c r="D674" s="22">
        <v>3180</v>
      </c>
      <c r="E674" s="22">
        <v>5830</v>
      </c>
      <c r="F674" s="22">
        <v>5830</v>
      </c>
      <c r="G674" s="22"/>
      <c r="H674" s="22">
        <v>5830</v>
      </c>
      <c r="I674" s="22">
        <v>924</v>
      </c>
      <c r="J674" s="22"/>
      <c r="K674" s="22">
        <v>1440</v>
      </c>
      <c r="L674" s="22">
        <v>1384</v>
      </c>
      <c r="M674" s="22">
        <v>0.48899999999999999</v>
      </c>
      <c r="N674" s="22">
        <v>10.772</v>
      </c>
      <c r="O674" s="22">
        <v>10.616</v>
      </c>
      <c r="P674" s="23">
        <f t="shared" si="20"/>
        <v>2.1397431513503009E-2</v>
      </c>
      <c r="Q674" s="23">
        <f t="shared" si="21"/>
        <v>0.11272195842238196</v>
      </c>
    </row>
    <row r="675" spans="1:17">
      <c r="A675" s="21">
        <v>11.75</v>
      </c>
      <c r="B675" s="22">
        <v>60</v>
      </c>
      <c r="C675" s="22" t="s">
        <v>46</v>
      </c>
      <c r="D675" s="22">
        <v>4410</v>
      </c>
      <c r="E675" s="22">
        <v>5830</v>
      </c>
      <c r="F675" s="22">
        <v>5830</v>
      </c>
      <c r="G675" s="22"/>
      <c r="H675" s="22">
        <v>5830</v>
      </c>
      <c r="I675" s="22">
        <v>1055</v>
      </c>
      <c r="J675" s="22"/>
      <c r="K675" s="22">
        <v>1555</v>
      </c>
      <c r="L675" s="22">
        <v>1384</v>
      </c>
      <c r="M675" s="22">
        <v>0.48899999999999999</v>
      </c>
      <c r="N675" s="22">
        <v>10.772</v>
      </c>
      <c r="O675" s="22">
        <v>10.616</v>
      </c>
      <c r="P675" s="23">
        <f t="shared" si="20"/>
        <v>2.1397431513503009E-2</v>
      </c>
      <c r="Q675" s="23">
        <f t="shared" si="21"/>
        <v>0.11272195842238196</v>
      </c>
    </row>
    <row r="676" spans="1:17">
      <c r="A676" s="21">
        <v>11.75</v>
      </c>
      <c r="B676" s="22">
        <v>60</v>
      </c>
      <c r="C676" s="22" t="s">
        <v>47</v>
      </c>
      <c r="D676" s="22">
        <v>3360</v>
      </c>
      <c r="E676" s="22">
        <v>6550</v>
      </c>
      <c r="F676" s="22">
        <v>6550</v>
      </c>
      <c r="G676" s="22"/>
      <c r="H676" s="22">
        <v>6550</v>
      </c>
      <c r="I676" s="22">
        <v>1011</v>
      </c>
      <c r="J676" s="22"/>
      <c r="K676" s="22">
        <v>1517</v>
      </c>
      <c r="L676" s="22">
        <v>1557</v>
      </c>
      <c r="M676" s="22">
        <v>0.48899999999999999</v>
      </c>
      <c r="N676" s="22">
        <v>10.772</v>
      </c>
      <c r="O676" s="22">
        <v>10.616</v>
      </c>
      <c r="P676" s="23">
        <f t="shared" si="20"/>
        <v>2.1397431513503009E-2</v>
      </c>
      <c r="Q676" s="23">
        <f t="shared" si="21"/>
        <v>0.11272195842238196</v>
      </c>
    </row>
    <row r="677" spans="1:17">
      <c r="A677" s="21">
        <v>11.75</v>
      </c>
      <c r="B677" s="22">
        <v>60</v>
      </c>
      <c r="C677" s="22" t="s">
        <v>57</v>
      </c>
      <c r="D677" s="22">
        <v>4410</v>
      </c>
      <c r="E677" s="22">
        <v>6550</v>
      </c>
      <c r="F677" s="22">
        <v>6550</v>
      </c>
      <c r="G677" s="22"/>
      <c r="H677" s="22">
        <v>6550</v>
      </c>
      <c r="I677" s="22">
        <v>1055</v>
      </c>
      <c r="J677" s="22"/>
      <c r="K677" s="22">
        <v>1555</v>
      </c>
      <c r="L677" s="22">
        <v>1557</v>
      </c>
      <c r="M677" s="22">
        <v>0.48899999999999999</v>
      </c>
      <c r="N677" s="22">
        <v>10.772</v>
      </c>
      <c r="O677" s="22">
        <v>10.616</v>
      </c>
      <c r="P677" s="23">
        <f t="shared" si="20"/>
        <v>2.1397431513503009E-2</v>
      </c>
      <c r="Q677" s="23">
        <f t="shared" si="21"/>
        <v>0.11272195842238196</v>
      </c>
    </row>
    <row r="678" spans="1:17">
      <c r="A678" s="21">
        <v>11.75</v>
      </c>
      <c r="B678" s="22">
        <v>60</v>
      </c>
      <c r="C678" s="22" t="s">
        <v>48</v>
      </c>
      <c r="D678" s="22">
        <v>4410</v>
      </c>
      <c r="E678" s="22">
        <v>6920</v>
      </c>
      <c r="F678" s="22">
        <v>6920</v>
      </c>
      <c r="G678" s="22"/>
      <c r="H678" s="22">
        <v>6920</v>
      </c>
      <c r="I678" s="22">
        <v>1077</v>
      </c>
      <c r="J678" s="22"/>
      <c r="K678" s="22">
        <v>1638</v>
      </c>
      <c r="L678" s="22">
        <v>1644</v>
      </c>
      <c r="M678" s="22">
        <v>0.48899999999999999</v>
      </c>
      <c r="N678" s="22">
        <v>10.772</v>
      </c>
      <c r="O678" s="22">
        <v>10.616</v>
      </c>
      <c r="P678" s="23">
        <f t="shared" si="20"/>
        <v>2.1397431513503009E-2</v>
      </c>
      <c r="Q678" s="23">
        <f t="shared" si="21"/>
        <v>0.11272195842238196</v>
      </c>
    </row>
    <row r="679" spans="1:17">
      <c r="A679" s="21">
        <v>11.75</v>
      </c>
      <c r="B679" s="22">
        <v>60</v>
      </c>
      <c r="C679" s="22" t="s">
        <v>49</v>
      </c>
      <c r="D679" s="22">
        <v>3440</v>
      </c>
      <c r="E679" s="22">
        <v>6920</v>
      </c>
      <c r="F679" s="22">
        <v>6920</v>
      </c>
      <c r="G679" s="22"/>
      <c r="H679" s="22">
        <v>6920</v>
      </c>
      <c r="I679" s="22">
        <v>1066</v>
      </c>
      <c r="J679" s="22"/>
      <c r="K679" s="22">
        <v>1596</v>
      </c>
      <c r="L679" s="22">
        <v>1644</v>
      </c>
      <c r="M679" s="22">
        <v>0.48899999999999999</v>
      </c>
      <c r="N679" s="22">
        <v>10.772</v>
      </c>
      <c r="O679" s="22">
        <v>10.616</v>
      </c>
      <c r="P679" s="23">
        <f t="shared" si="20"/>
        <v>2.1397431513503009E-2</v>
      </c>
      <c r="Q679" s="23">
        <f t="shared" si="21"/>
        <v>0.11272195842238196</v>
      </c>
    </row>
    <row r="680" spans="1:17">
      <c r="A680" s="21">
        <v>11.75</v>
      </c>
      <c r="B680" s="22">
        <v>60</v>
      </c>
      <c r="C680" s="22" t="s">
        <v>59</v>
      </c>
      <c r="D680" s="22">
        <v>4410</v>
      </c>
      <c r="E680" s="22">
        <v>6920</v>
      </c>
      <c r="F680" s="22">
        <v>6920</v>
      </c>
      <c r="G680" s="22"/>
      <c r="H680" s="22">
        <v>6920</v>
      </c>
      <c r="I680" s="22">
        <v>1066</v>
      </c>
      <c r="J680" s="22"/>
      <c r="K680" s="22">
        <v>1596</v>
      </c>
      <c r="L680" s="22">
        <v>1644</v>
      </c>
      <c r="M680" s="22">
        <v>0.48899999999999999</v>
      </c>
      <c r="N680" s="22">
        <v>10.772</v>
      </c>
      <c r="O680" s="22">
        <v>10.616</v>
      </c>
      <c r="P680" s="23">
        <f t="shared" si="20"/>
        <v>2.1397431513503009E-2</v>
      </c>
      <c r="Q680" s="23">
        <f t="shared" si="21"/>
        <v>0.11272195842238196</v>
      </c>
    </row>
    <row r="681" spans="1:17">
      <c r="A681" s="21">
        <v>11.75</v>
      </c>
      <c r="B681" s="22">
        <v>60</v>
      </c>
      <c r="C681" s="22" t="s">
        <v>50</v>
      </c>
      <c r="D681" s="22">
        <v>3440</v>
      </c>
      <c r="E681" s="22">
        <v>6920</v>
      </c>
      <c r="F681" s="22">
        <v>6920</v>
      </c>
      <c r="G681" s="22"/>
      <c r="H681" s="22">
        <v>6920</v>
      </c>
      <c r="I681" s="22">
        <v>1066</v>
      </c>
      <c r="J681" s="22"/>
      <c r="K681" s="22">
        <v>1596</v>
      </c>
      <c r="L681" s="22">
        <v>1644</v>
      </c>
      <c r="M681" s="22">
        <v>0.48899999999999999</v>
      </c>
      <c r="N681" s="22">
        <v>10.772</v>
      </c>
      <c r="O681" s="22">
        <v>10.616</v>
      </c>
      <c r="P681" s="23">
        <f t="shared" si="20"/>
        <v>2.1397431513503009E-2</v>
      </c>
      <c r="Q681" s="23">
        <f t="shared" si="21"/>
        <v>0.11272195842238196</v>
      </c>
    </row>
    <row r="682" spans="1:17">
      <c r="A682" s="21">
        <v>11.75</v>
      </c>
      <c r="B682" s="22">
        <v>60</v>
      </c>
      <c r="C682" s="22" t="s">
        <v>51</v>
      </c>
      <c r="D682" s="22">
        <v>4410</v>
      </c>
      <c r="E682" s="22">
        <v>8010</v>
      </c>
      <c r="F682" s="22">
        <v>8010</v>
      </c>
      <c r="G682" s="22"/>
      <c r="H682" s="22">
        <v>8010</v>
      </c>
      <c r="I682" s="22">
        <v>1242</v>
      </c>
      <c r="J682" s="22"/>
      <c r="K682" s="22">
        <v>1877</v>
      </c>
      <c r="L682" s="22">
        <v>1903</v>
      </c>
      <c r="M682" s="22">
        <v>0.48899999999999999</v>
      </c>
      <c r="N682" s="22">
        <v>10.772</v>
      </c>
      <c r="O682" s="22">
        <v>10.616</v>
      </c>
      <c r="P682" s="23">
        <f t="shared" si="20"/>
        <v>2.1397431513503009E-2</v>
      </c>
      <c r="Q682" s="23">
        <f t="shared" si="21"/>
        <v>0.11272195842238196</v>
      </c>
    </row>
    <row r="683" spans="1:17">
      <c r="A683" s="21">
        <v>11.75</v>
      </c>
      <c r="B683" s="22">
        <v>60</v>
      </c>
      <c r="C683" s="22" t="s">
        <v>52</v>
      </c>
      <c r="D683" s="22">
        <v>3610</v>
      </c>
      <c r="E683" s="22">
        <v>8010</v>
      </c>
      <c r="F683" s="22">
        <v>8010</v>
      </c>
      <c r="G683" s="22"/>
      <c r="H683" s="22">
        <v>8010</v>
      </c>
      <c r="I683" s="22">
        <v>1242</v>
      </c>
      <c r="J683" s="22"/>
      <c r="K683" s="22">
        <v>1877</v>
      </c>
      <c r="L683" s="22">
        <v>1903</v>
      </c>
      <c r="M683" s="22">
        <v>0.48899999999999999</v>
      </c>
      <c r="N683" s="22">
        <v>10.772</v>
      </c>
      <c r="O683" s="22">
        <v>10.616</v>
      </c>
      <c r="P683" s="23">
        <f t="shared" si="20"/>
        <v>2.1397431513503009E-2</v>
      </c>
      <c r="Q683" s="23">
        <f t="shared" si="21"/>
        <v>0.11272195842238196</v>
      </c>
    </row>
    <row r="684" spans="1:17">
      <c r="A684" s="21">
        <v>11.75</v>
      </c>
      <c r="B684" s="22">
        <v>60</v>
      </c>
      <c r="C684" s="22" t="s">
        <v>56</v>
      </c>
      <c r="D684" s="22">
        <v>4410</v>
      </c>
      <c r="E684" s="22">
        <v>9100</v>
      </c>
      <c r="F684" s="22">
        <v>9100</v>
      </c>
      <c r="G684" s="22"/>
      <c r="H684" s="22">
        <v>9100</v>
      </c>
      <c r="I684" s="22">
        <v>1396</v>
      </c>
      <c r="J684" s="22"/>
      <c r="K684" s="22">
        <v>2074</v>
      </c>
      <c r="L684" s="22">
        <v>2163</v>
      </c>
      <c r="M684" s="22">
        <v>0.48899999999999999</v>
      </c>
      <c r="N684" s="22">
        <v>10.772</v>
      </c>
      <c r="O684" s="22">
        <v>10.616</v>
      </c>
      <c r="P684" s="23">
        <f t="shared" si="20"/>
        <v>2.1397431513503009E-2</v>
      </c>
      <c r="Q684" s="23">
        <f t="shared" si="21"/>
        <v>0.11272195842238196</v>
      </c>
    </row>
    <row r="685" spans="1:17">
      <c r="A685" s="21">
        <v>11.75</v>
      </c>
      <c r="B685" s="22">
        <v>60</v>
      </c>
      <c r="C685" s="22" t="s">
        <v>53</v>
      </c>
      <c r="D685" s="22">
        <v>3680</v>
      </c>
      <c r="E685" s="22">
        <v>9100</v>
      </c>
      <c r="F685" s="22">
        <v>9100</v>
      </c>
      <c r="G685" s="22"/>
      <c r="H685" s="22">
        <v>9100</v>
      </c>
      <c r="I685" s="22">
        <v>1396</v>
      </c>
      <c r="J685" s="22"/>
      <c r="K685" s="22">
        <v>2074</v>
      </c>
      <c r="L685" s="22">
        <v>2163</v>
      </c>
      <c r="M685" s="22">
        <v>0.48899999999999999</v>
      </c>
      <c r="N685" s="22">
        <v>10.772</v>
      </c>
      <c r="O685" s="22">
        <v>10.616</v>
      </c>
      <c r="P685" s="23">
        <f t="shared" si="20"/>
        <v>2.1397431513503009E-2</v>
      </c>
      <c r="Q685" s="23">
        <f t="shared" si="21"/>
        <v>0.11272195842238196</v>
      </c>
    </row>
    <row r="686" spans="1:17">
      <c r="A686" s="21">
        <v>11.75</v>
      </c>
      <c r="B686" s="22">
        <v>65</v>
      </c>
      <c r="C686" s="22" t="s">
        <v>42</v>
      </c>
      <c r="D686" s="22">
        <v>3580</v>
      </c>
      <c r="E686" s="22">
        <v>5170</v>
      </c>
      <c r="F686" s="22">
        <v>5170</v>
      </c>
      <c r="G686" s="22"/>
      <c r="H686" s="22">
        <v>5170</v>
      </c>
      <c r="I686" s="22">
        <v>837</v>
      </c>
      <c r="J686" s="22"/>
      <c r="K686" s="22">
        <v>1307</v>
      </c>
      <c r="L686" s="22">
        <v>1223</v>
      </c>
      <c r="M686" s="22">
        <v>0.53400000000000003</v>
      </c>
      <c r="N686" s="22">
        <v>10.682</v>
      </c>
      <c r="O686" s="22">
        <v>10.526</v>
      </c>
      <c r="P686" s="23">
        <f t="shared" si="20"/>
        <v>2.32731455216631E-2</v>
      </c>
      <c r="Q686" s="23">
        <f t="shared" si="21"/>
        <v>0.11084624441422188</v>
      </c>
    </row>
    <row r="687" spans="1:17">
      <c r="A687" s="21">
        <v>11.75</v>
      </c>
      <c r="B687" s="22">
        <v>65</v>
      </c>
      <c r="C687" s="22" t="s">
        <v>43</v>
      </c>
      <c r="D687" s="22">
        <v>3870</v>
      </c>
      <c r="E687" s="22">
        <v>6360</v>
      </c>
      <c r="F687" s="22">
        <v>6360</v>
      </c>
      <c r="G687" s="22"/>
      <c r="H687" s="22">
        <v>6360</v>
      </c>
      <c r="I687" s="22">
        <v>1007</v>
      </c>
      <c r="J687" s="22"/>
      <c r="K687" s="22">
        <v>1521</v>
      </c>
      <c r="L687" s="22">
        <v>1505</v>
      </c>
      <c r="M687" s="22">
        <v>0.53400000000000003</v>
      </c>
      <c r="N687" s="22">
        <v>10.682</v>
      </c>
      <c r="O687" s="22">
        <v>10.526</v>
      </c>
      <c r="P687" s="23">
        <f t="shared" si="20"/>
        <v>2.32731455216631E-2</v>
      </c>
      <c r="Q687" s="23">
        <f t="shared" si="21"/>
        <v>0.11084624441422188</v>
      </c>
    </row>
    <row r="688" spans="1:17">
      <c r="A688" s="21">
        <v>11.75</v>
      </c>
      <c r="B688" s="22">
        <v>65</v>
      </c>
      <c r="C688" s="22" t="s">
        <v>44</v>
      </c>
      <c r="D688" s="22">
        <v>5740</v>
      </c>
      <c r="E688" s="22">
        <v>6360</v>
      </c>
      <c r="F688" s="22">
        <v>6360</v>
      </c>
      <c r="G688" s="22"/>
      <c r="H688" s="22">
        <v>6360</v>
      </c>
      <c r="I688" s="22">
        <v>1152</v>
      </c>
      <c r="J688" s="22"/>
      <c r="K688" s="22">
        <v>1691</v>
      </c>
      <c r="L688" s="22">
        <v>1505</v>
      </c>
      <c r="M688" s="22">
        <v>0.53400000000000003</v>
      </c>
      <c r="N688" s="22">
        <v>10.682</v>
      </c>
      <c r="O688" s="22">
        <v>10.526</v>
      </c>
      <c r="P688" s="23">
        <f t="shared" si="20"/>
        <v>2.32731455216631E-2</v>
      </c>
      <c r="Q688" s="23">
        <f t="shared" si="21"/>
        <v>0.11084624441422188</v>
      </c>
    </row>
    <row r="689" spans="1:17">
      <c r="A689" s="21">
        <v>11.75</v>
      </c>
      <c r="B689" s="22">
        <v>65</v>
      </c>
      <c r="C689" s="22" t="s">
        <v>45</v>
      </c>
      <c r="D689" s="22">
        <v>3870</v>
      </c>
      <c r="E689" s="22">
        <v>6360</v>
      </c>
      <c r="F689" s="22">
        <v>6360</v>
      </c>
      <c r="G689" s="22"/>
      <c r="H689" s="22">
        <v>6360</v>
      </c>
      <c r="I689" s="22">
        <v>1019</v>
      </c>
      <c r="J689" s="22"/>
      <c r="K689" s="22">
        <v>1566</v>
      </c>
      <c r="L689" s="22">
        <v>1505</v>
      </c>
      <c r="M689" s="22">
        <v>0.53400000000000003</v>
      </c>
      <c r="N689" s="22">
        <v>10.682</v>
      </c>
      <c r="O689" s="22">
        <v>10.526</v>
      </c>
      <c r="P689" s="23">
        <f t="shared" si="20"/>
        <v>2.32731455216631E-2</v>
      </c>
      <c r="Q689" s="23">
        <f t="shared" si="21"/>
        <v>0.11084624441422188</v>
      </c>
    </row>
    <row r="690" spans="1:17">
      <c r="A690" s="21">
        <v>11.75</v>
      </c>
      <c r="B690" s="22">
        <v>65</v>
      </c>
      <c r="C690" s="22" t="s">
        <v>46</v>
      </c>
      <c r="D690" s="22">
        <v>5740</v>
      </c>
      <c r="E690" s="22">
        <v>6360</v>
      </c>
      <c r="F690" s="22">
        <v>6360</v>
      </c>
      <c r="G690" s="22"/>
      <c r="H690" s="22">
        <v>6360</v>
      </c>
      <c r="I690" s="22">
        <v>1164</v>
      </c>
      <c r="J690" s="22"/>
      <c r="K690" s="22">
        <v>1691</v>
      </c>
      <c r="L690" s="22">
        <v>1505</v>
      </c>
      <c r="M690" s="22">
        <v>0.53400000000000003</v>
      </c>
      <c r="N690" s="22">
        <v>10.682</v>
      </c>
      <c r="O690" s="22">
        <v>10.526</v>
      </c>
      <c r="P690" s="23">
        <f t="shared" si="20"/>
        <v>2.32731455216631E-2</v>
      </c>
      <c r="Q690" s="23">
        <f t="shared" si="21"/>
        <v>0.11084624441422188</v>
      </c>
    </row>
    <row r="691" spans="1:17">
      <c r="A691" s="21">
        <v>11.75</v>
      </c>
      <c r="B691" s="22">
        <v>65</v>
      </c>
      <c r="C691" s="22" t="s">
        <v>57</v>
      </c>
      <c r="D691" s="22">
        <v>5140</v>
      </c>
      <c r="E691" s="22">
        <v>7160</v>
      </c>
      <c r="F691" s="22">
        <v>7160</v>
      </c>
      <c r="G691" s="22"/>
      <c r="H691" s="22">
        <v>7160</v>
      </c>
      <c r="I691" s="22">
        <v>1164</v>
      </c>
      <c r="J691" s="22"/>
      <c r="K691" s="22">
        <v>1691</v>
      </c>
      <c r="L691" s="22">
        <v>1639</v>
      </c>
      <c r="M691" s="22">
        <v>0.53400000000000003</v>
      </c>
      <c r="N691" s="22">
        <v>10.682</v>
      </c>
      <c r="O691" s="22">
        <v>10.526</v>
      </c>
      <c r="P691" s="23">
        <f t="shared" si="20"/>
        <v>2.32731455216631E-2</v>
      </c>
      <c r="Q691" s="23">
        <f t="shared" si="21"/>
        <v>0.11084624441422188</v>
      </c>
    </row>
    <row r="692" spans="1:17">
      <c r="A692" s="21">
        <v>11.75</v>
      </c>
      <c r="B692" s="22">
        <v>65</v>
      </c>
      <c r="C692" s="22" t="s">
        <v>48</v>
      </c>
      <c r="D692" s="22">
        <v>5740</v>
      </c>
      <c r="E692" s="22">
        <v>7560</v>
      </c>
      <c r="F692" s="22">
        <v>7560</v>
      </c>
      <c r="G692" s="22"/>
      <c r="H692" s="22">
        <v>7560</v>
      </c>
      <c r="I692" s="22">
        <v>1189</v>
      </c>
      <c r="J692" s="22"/>
      <c r="K692" s="22">
        <v>1781</v>
      </c>
      <c r="L692" s="22">
        <v>1788</v>
      </c>
      <c r="M692" s="22">
        <v>0.53400000000000003</v>
      </c>
      <c r="N692" s="22">
        <v>10.682</v>
      </c>
      <c r="O692" s="22">
        <v>10.526</v>
      </c>
      <c r="P692" s="23">
        <f t="shared" si="20"/>
        <v>2.32731455216631E-2</v>
      </c>
      <c r="Q692" s="23">
        <f t="shared" si="21"/>
        <v>0.11084624441422188</v>
      </c>
    </row>
    <row r="693" spans="1:17">
      <c r="A693" s="21">
        <v>11.75</v>
      </c>
      <c r="B693" s="22">
        <v>65</v>
      </c>
      <c r="C693" s="22" t="s">
        <v>59</v>
      </c>
      <c r="D693" s="22">
        <v>5740</v>
      </c>
      <c r="E693" s="22">
        <v>7560</v>
      </c>
      <c r="F693" s="22">
        <v>7560</v>
      </c>
      <c r="G693" s="22"/>
      <c r="H693" s="22">
        <v>7560</v>
      </c>
      <c r="I693" s="22">
        <v>1177</v>
      </c>
      <c r="J693" s="22"/>
      <c r="K693" s="22">
        <v>1736</v>
      </c>
      <c r="L693" s="22">
        <v>1788</v>
      </c>
      <c r="M693" s="22">
        <v>0.53400000000000003</v>
      </c>
      <c r="N693" s="22">
        <v>10.682</v>
      </c>
      <c r="O693" s="22">
        <v>10.526</v>
      </c>
      <c r="P693" s="23">
        <f t="shared" si="20"/>
        <v>2.32731455216631E-2</v>
      </c>
      <c r="Q693" s="23">
        <f t="shared" si="21"/>
        <v>0.11084624441422188</v>
      </c>
    </row>
    <row r="694" spans="1:17">
      <c r="A694" s="21">
        <v>11.75</v>
      </c>
      <c r="B694" s="22">
        <v>65</v>
      </c>
      <c r="C694" s="22" t="s">
        <v>51</v>
      </c>
      <c r="D694" s="22">
        <v>5740</v>
      </c>
      <c r="E694" s="22">
        <v>8750</v>
      </c>
      <c r="F694" s="22">
        <v>8750</v>
      </c>
      <c r="G694" s="22"/>
      <c r="H694" s="22">
        <v>8750</v>
      </c>
      <c r="I694" s="22">
        <v>1371</v>
      </c>
      <c r="J694" s="22"/>
      <c r="K694" s="22">
        <v>2041</v>
      </c>
      <c r="L694" s="22">
        <v>2070</v>
      </c>
      <c r="M694" s="22">
        <v>0.53400000000000003</v>
      </c>
      <c r="N694" s="22">
        <v>10.682</v>
      </c>
      <c r="O694" s="22">
        <v>10.526</v>
      </c>
      <c r="P694" s="23">
        <f t="shared" si="20"/>
        <v>2.32731455216631E-2</v>
      </c>
      <c r="Q694" s="23">
        <f t="shared" si="21"/>
        <v>0.11084624441422188</v>
      </c>
    </row>
    <row r="695" spans="1:17">
      <c r="A695" s="21">
        <v>11.75</v>
      </c>
      <c r="B695" s="22">
        <v>65</v>
      </c>
      <c r="C695" s="22" t="s">
        <v>52</v>
      </c>
      <c r="D695" s="22">
        <v>4480</v>
      </c>
      <c r="E695" s="22">
        <v>8750</v>
      </c>
      <c r="F695" s="22">
        <v>8750</v>
      </c>
      <c r="G695" s="22"/>
      <c r="H695" s="22">
        <v>8750</v>
      </c>
      <c r="I695" s="22">
        <v>1371</v>
      </c>
      <c r="J695" s="22"/>
      <c r="K695" s="22">
        <v>2041</v>
      </c>
      <c r="L695" s="22">
        <v>2070</v>
      </c>
      <c r="M695" s="22">
        <v>0.53400000000000003</v>
      </c>
      <c r="N695" s="22">
        <v>10.682</v>
      </c>
      <c r="O695" s="22">
        <v>10.526</v>
      </c>
      <c r="P695" s="23">
        <f t="shared" si="20"/>
        <v>2.32731455216631E-2</v>
      </c>
      <c r="Q695" s="23">
        <f t="shared" si="21"/>
        <v>0.11084624441422188</v>
      </c>
    </row>
    <row r="696" spans="1:17">
      <c r="A696" s="21">
        <v>11.75</v>
      </c>
      <c r="B696" s="22">
        <v>65</v>
      </c>
      <c r="C696" s="22" t="s">
        <v>56</v>
      </c>
      <c r="D696" s="22">
        <v>5740</v>
      </c>
      <c r="E696" s="22">
        <v>9940</v>
      </c>
      <c r="F696" s="22">
        <v>9940</v>
      </c>
      <c r="G696" s="22"/>
      <c r="H696" s="22">
        <v>9940</v>
      </c>
      <c r="I696" s="22">
        <v>1540</v>
      </c>
      <c r="J696" s="22"/>
      <c r="K696" s="22">
        <v>2256</v>
      </c>
      <c r="L696" s="22">
        <v>2352</v>
      </c>
      <c r="M696" s="22">
        <v>0.53400000000000003</v>
      </c>
      <c r="N696" s="22">
        <v>10.682</v>
      </c>
      <c r="O696" s="22">
        <v>10.526</v>
      </c>
      <c r="P696" s="23">
        <f t="shared" si="20"/>
        <v>2.32731455216631E-2</v>
      </c>
      <c r="Q696" s="23">
        <f t="shared" si="21"/>
        <v>0.11084624441422188</v>
      </c>
    </row>
    <row r="697" spans="1:17">
      <c r="A697" s="21">
        <v>11.75</v>
      </c>
      <c r="B697" s="22">
        <v>65</v>
      </c>
      <c r="C697" s="22" t="s">
        <v>53</v>
      </c>
      <c r="D697" s="22">
        <v>4690</v>
      </c>
      <c r="E697" s="22">
        <v>9940</v>
      </c>
      <c r="F697" s="22">
        <v>9940</v>
      </c>
      <c r="G697" s="22"/>
      <c r="H697" s="22">
        <v>9940</v>
      </c>
      <c r="I697" s="22">
        <v>1540</v>
      </c>
      <c r="J697" s="22"/>
      <c r="K697" s="22">
        <v>2256</v>
      </c>
      <c r="L697" s="22">
        <v>2352</v>
      </c>
      <c r="M697" s="22">
        <v>0.53400000000000003</v>
      </c>
      <c r="N697" s="22">
        <v>10.682</v>
      </c>
      <c r="O697" s="22">
        <v>10.526</v>
      </c>
      <c r="P697" s="23">
        <f t="shared" si="20"/>
        <v>2.32731455216631E-2</v>
      </c>
      <c r="Q697" s="23">
        <f t="shared" si="21"/>
        <v>0.11084624441422188</v>
      </c>
    </row>
    <row r="698" spans="1:17">
      <c r="A698" s="21">
        <v>11.75</v>
      </c>
      <c r="B698" s="22">
        <v>65</v>
      </c>
      <c r="C698" s="22" t="s">
        <v>54</v>
      </c>
      <c r="D698" s="22">
        <v>5740</v>
      </c>
      <c r="E698" s="22">
        <v>11130</v>
      </c>
      <c r="F698" s="22">
        <v>11130</v>
      </c>
      <c r="G698" s="22"/>
      <c r="H698" s="22">
        <v>11130</v>
      </c>
      <c r="I698" s="22">
        <v>1722</v>
      </c>
      <c r="J698" s="22"/>
      <c r="K698" s="22">
        <v>2516</v>
      </c>
      <c r="L698" s="22">
        <v>2634</v>
      </c>
      <c r="M698" s="22">
        <v>0.53400000000000003</v>
      </c>
      <c r="N698" s="22">
        <v>10.682</v>
      </c>
      <c r="O698" s="22">
        <v>10.526</v>
      </c>
      <c r="P698" s="23">
        <f t="shared" si="20"/>
        <v>2.32731455216631E-2</v>
      </c>
      <c r="Q698" s="23">
        <f t="shared" si="21"/>
        <v>0.11084624441422188</v>
      </c>
    </row>
    <row r="699" spans="1:17">
      <c r="A699" s="21">
        <v>11.75</v>
      </c>
      <c r="B699" s="22">
        <v>71</v>
      </c>
      <c r="C699" s="22" t="s">
        <v>57</v>
      </c>
      <c r="D699" s="22">
        <v>7280</v>
      </c>
      <c r="E699" s="22">
        <v>7800</v>
      </c>
      <c r="F699" s="22">
        <v>7800</v>
      </c>
      <c r="G699" s="22"/>
      <c r="H699" s="22">
        <v>7800</v>
      </c>
      <c r="I699" s="22">
        <v>1226</v>
      </c>
      <c r="J699" s="22"/>
      <c r="K699" s="22">
        <v>1790</v>
      </c>
      <c r="L699" s="22">
        <v>1838</v>
      </c>
      <c r="M699" s="22">
        <v>0.58199999999999996</v>
      </c>
      <c r="N699" s="22">
        <v>10.586</v>
      </c>
      <c r="O699" s="22">
        <v>10.43</v>
      </c>
      <c r="P699" s="23">
        <f t="shared" si="20"/>
        <v>2.5256561103555456E-2</v>
      </c>
      <c r="Q699" s="23">
        <f t="shared" si="21"/>
        <v>0.10886282883232952</v>
      </c>
    </row>
    <row r="700" spans="1:17">
      <c r="A700" s="21">
        <v>11.75</v>
      </c>
      <c r="B700" s="22">
        <v>71</v>
      </c>
      <c r="C700" s="22" t="s">
        <v>48</v>
      </c>
      <c r="D700" s="22">
        <v>7280</v>
      </c>
      <c r="E700" s="22">
        <v>8230</v>
      </c>
      <c r="F700" s="22">
        <v>8230</v>
      </c>
      <c r="G700" s="22"/>
      <c r="H700" s="22">
        <v>8230</v>
      </c>
      <c r="I700" s="22">
        <v>1306</v>
      </c>
      <c r="J700" s="22"/>
      <c r="K700" s="22">
        <v>1933</v>
      </c>
      <c r="L700" s="22">
        <v>1940</v>
      </c>
      <c r="M700" s="22">
        <v>0.58199999999999996</v>
      </c>
      <c r="N700" s="22">
        <v>10.586</v>
      </c>
      <c r="O700" s="22">
        <v>10.43</v>
      </c>
      <c r="P700" s="23">
        <f t="shared" si="20"/>
        <v>2.5256561103555456E-2</v>
      </c>
      <c r="Q700" s="23">
        <f t="shared" si="21"/>
        <v>0.10886282883232952</v>
      </c>
    </row>
    <row r="701" spans="1:17">
      <c r="A701" s="21">
        <v>11.75</v>
      </c>
      <c r="B701" s="22">
        <v>71</v>
      </c>
      <c r="C701" s="22" t="s">
        <v>59</v>
      </c>
      <c r="D701" s="22">
        <v>7280</v>
      </c>
      <c r="E701" s="22">
        <v>8230</v>
      </c>
      <c r="F701" s="22">
        <v>8230</v>
      </c>
      <c r="G701" s="22"/>
      <c r="H701" s="22">
        <v>8230</v>
      </c>
      <c r="I701" s="22">
        <v>1293</v>
      </c>
      <c r="J701" s="22"/>
      <c r="K701" s="22">
        <v>1884</v>
      </c>
      <c r="L701" s="22">
        <v>1940</v>
      </c>
      <c r="M701" s="22">
        <v>0.58199999999999996</v>
      </c>
      <c r="N701" s="22">
        <v>10.586</v>
      </c>
      <c r="O701" s="22">
        <v>10.43</v>
      </c>
      <c r="P701" s="23">
        <f t="shared" si="20"/>
        <v>2.5256561103555456E-2</v>
      </c>
      <c r="Q701" s="23">
        <f t="shared" si="21"/>
        <v>0.10886282883232952</v>
      </c>
    </row>
    <row r="702" spans="1:17">
      <c r="A702" s="21">
        <v>11.75</v>
      </c>
      <c r="B702" s="22">
        <v>71</v>
      </c>
      <c r="C702" s="22" t="s">
        <v>51</v>
      </c>
      <c r="D702" s="22">
        <v>7280</v>
      </c>
      <c r="E702" s="22">
        <v>9530</v>
      </c>
      <c r="F702" s="22">
        <v>9530</v>
      </c>
      <c r="G702" s="22"/>
      <c r="H702" s="22">
        <v>9530</v>
      </c>
      <c r="I702" s="22">
        <v>1506</v>
      </c>
      <c r="J702" s="22"/>
      <c r="K702" s="22">
        <v>2215</v>
      </c>
      <c r="L702" s="22">
        <v>2246</v>
      </c>
      <c r="M702" s="22">
        <v>0.58199999999999996</v>
      </c>
      <c r="N702" s="22">
        <v>10.586</v>
      </c>
      <c r="O702" s="22">
        <v>10.43</v>
      </c>
      <c r="P702" s="23">
        <f t="shared" si="20"/>
        <v>2.5256561103555456E-2</v>
      </c>
      <c r="Q702" s="23">
        <f t="shared" si="21"/>
        <v>0.10886282883232952</v>
      </c>
    </row>
    <row r="703" spans="1:17">
      <c r="A703" s="21">
        <v>11.75</v>
      </c>
      <c r="B703" s="22">
        <v>71</v>
      </c>
      <c r="C703" s="22" t="s">
        <v>56</v>
      </c>
      <c r="D703" s="22">
        <v>7280</v>
      </c>
      <c r="E703" s="22">
        <v>10840</v>
      </c>
      <c r="F703" s="22">
        <v>10840</v>
      </c>
      <c r="G703" s="22"/>
      <c r="H703" s="22">
        <v>10840</v>
      </c>
      <c r="I703" s="22">
        <v>1693</v>
      </c>
      <c r="J703" s="22"/>
      <c r="K703" s="22">
        <v>2448</v>
      </c>
      <c r="L703" s="22">
        <v>2552</v>
      </c>
      <c r="M703" s="22">
        <v>0.58199999999999996</v>
      </c>
      <c r="N703" s="22">
        <v>10.586</v>
      </c>
      <c r="O703" s="22">
        <v>10.43</v>
      </c>
      <c r="P703" s="23">
        <f t="shared" si="20"/>
        <v>2.5256561103555456E-2</v>
      </c>
      <c r="Q703" s="23">
        <f t="shared" si="21"/>
        <v>0.10886282883232952</v>
      </c>
    </row>
    <row r="704" spans="1:17">
      <c r="A704" s="21">
        <v>11.75</v>
      </c>
      <c r="B704" s="22">
        <v>71</v>
      </c>
      <c r="C704" s="22" t="s">
        <v>53</v>
      </c>
      <c r="D704" s="22">
        <v>5760</v>
      </c>
      <c r="E704" s="22">
        <v>10840</v>
      </c>
      <c r="F704" s="22">
        <v>10840</v>
      </c>
      <c r="G704" s="22"/>
      <c r="H704" s="22">
        <v>10840</v>
      </c>
      <c r="I704" s="22">
        <v>1693</v>
      </c>
      <c r="J704" s="22"/>
      <c r="K704" s="22">
        <v>2448</v>
      </c>
      <c r="L704" s="22">
        <v>2552</v>
      </c>
      <c r="M704" s="22">
        <v>0.58199999999999996</v>
      </c>
      <c r="N704" s="22">
        <v>10.586</v>
      </c>
      <c r="O704" s="22">
        <v>10.43</v>
      </c>
      <c r="P704" s="23">
        <f t="shared" si="20"/>
        <v>2.5256561103555456E-2</v>
      </c>
      <c r="Q704" s="23">
        <f t="shared" si="21"/>
        <v>0.10886282883232952</v>
      </c>
    </row>
    <row r="705" spans="1:17">
      <c r="A705" s="60">
        <v>11.875</v>
      </c>
      <c r="B705" s="61">
        <v>71.8</v>
      </c>
      <c r="C705" s="61" t="s">
        <v>57</v>
      </c>
      <c r="D705" s="61">
        <v>7190</v>
      </c>
      <c r="E705" s="61">
        <v>7270</v>
      </c>
      <c r="F705" s="61">
        <v>7270</v>
      </c>
      <c r="G705" s="61"/>
      <c r="H705" s="61">
        <v>7270</v>
      </c>
      <c r="I705" s="61">
        <v>1129</v>
      </c>
      <c r="J705" s="61"/>
      <c r="K705" s="61">
        <v>1647</v>
      </c>
      <c r="L705" s="61">
        <v>1858</v>
      </c>
      <c r="M705" s="61">
        <v>0.58199999999999996</v>
      </c>
      <c r="N705" s="61">
        <v>10.711</v>
      </c>
      <c r="O705" s="61"/>
      <c r="P705" s="62">
        <f t="shared" si="20"/>
        <v>2.5539250048571979E-2</v>
      </c>
      <c r="Q705" s="62">
        <f t="shared" si="21"/>
        <v>0.11144892267340198</v>
      </c>
    </row>
    <row r="706" spans="1:17">
      <c r="A706" s="60">
        <v>11.875</v>
      </c>
      <c r="B706" s="61">
        <v>71.8</v>
      </c>
      <c r="C706" s="61" t="s">
        <v>48</v>
      </c>
      <c r="D706" s="61">
        <v>7190</v>
      </c>
      <c r="E706" s="61">
        <v>8150</v>
      </c>
      <c r="F706" s="61">
        <v>8150</v>
      </c>
      <c r="G706" s="61"/>
      <c r="H706" s="61">
        <v>8150</v>
      </c>
      <c r="I706" s="61">
        <v>1153</v>
      </c>
      <c r="J706" s="61"/>
      <c r="K706" s="61">
        <v>1735</v>
      </c>
      <c r="L706" s="61">
        <v>1962</v>
      </c>
      <c r="M706" s="61">
        <v>0.58199999999999996</v>
      </c>
      <c r="N706" s="61">
        <v>10.711</v>
      </c>
      <c r="O706" s="61"/>
      <c r="P706" s="62">
        <f t="shared" si="20"/>
        <v>2.5539250048571979E-2</v>
      </c>
      <c r="Q706" s="62">
        <f t="shared" si="21"/>
        <v>0.11144892267340198</v>
      </c>
    </row>
    <row r="707" spans="1:17">
      <c r="A707" s="60">
        <v>11.875</v>
      </c>
      <c r="B707" s="61">
        <v>71.8</v>
      </c>
      <c r="C707" s="61" t="s">
        <v>59</v>
      </c>
      <c r="D707" s="61">
        <v>7190</v>
      </c>
      <c r="E707" s="61">
        <v>8150</v>
      </c>
      <c r="F707" s="61">
        <v>8150</v>
      </c>
      <c r="G707" s="61"/>
      <c r="H707" s="61">
        <v>8150</v>
      </c>
      <c r="I707" s="61">
        <v>1141</v>
      </c>
      <c r="J707" s="61"/>
      <c r="K707" s="61">
        <v>1691</v>
      </c>
      <c r="L707" s="61">
        <v>1962</v>
      </c>
      <c r="M707" s="61">
        <v>0.58199999999999996</v>
      </c>
      <c r="N707" s="61">
        <v>10.711</v>
      </c>
      <c r="O707" s="61"/>
      <c r="P707" s="62">
        <f t="shared" si="20"/>
        <v>2.5539250048571979E-2</v>
      </c>
      <c r="Q707" s="62">
        <f t="shared" si="21"/>
        <v>0.11144892267340198</v>
      </c>
    </row>
    <row r="708" spans="1:17">
      <c r="A708" s="60">
        <v>11.875</v>
      </c>
      <c r="B708" s="61">
        <v>71.8</v>
      </c>
      <c r="C708" s="61" t="s">
        <v>51</v>
      </c>
      <c r="D708" s="61">
        <v>7190</v>
      </c>
      <c r="E708" s="61">
        <v>9430</v>
      </c>
      <c r="F708" s="61">
        <v>9430</v>
      </c>
      <c r="G708" s="61"/>
      <c r="H708" s="61">
        <v>9430</v>
      </c>
      <c r="I708" s="61">
        <v>1329</v>
      </c>
      <c r="J708" s="61"/>
      <c r="K708" s="61">
        <v>1988</v>
      </c>
      <c r="L708" s="61">
        <v>2271</v>
      </c>
      <c r="M708" s="61">
        <v>0.58199999999999996</v>
      </c>
      <c r="N708" s="61">
        <v>10.711</v>
      </c>
      <c r="O708" s="61"/>
      <c r="P708" s="62">
        <f t="shared" si="20"/>
        <v>2.5539250048571979E-2</v>
      </c>
      <c r="Q708" s="62">
        <f t="shared" si="21"/>
        <v>0.11144892267340198</v>
      </c>
    </row>
    <row r="709" spans="1:17">
      <c r="A709" s="60">
        <v>11.875</v>
      </c>
      <c r="B709" s="61">
        <v>71.8</v>
      </c>
      <c r="C709" s="61" t="s">
        <v>52</v>
      </c>
      <c r="D709" s="61">
        <v>5290</v>
      </c>
      <c r="E709" s="61">
        <v>9430</v>
      </c>
      <c r="F709" s="61">
        <v>9430</v>
      </c>
      <c r="G709" s="61"/>
      <c r="H709" s="61">
        <v>9430</v>
      </c>
      <c r="I709" s="61">
        <v>1329</v>
      </c>
      <c r="J709" s="61"/>
      <c r="K709" s="61">
        <v>1988</v>
      </c>
      <c r="L709" s="61">
        <v>2271</v>
      </c>
      <c r="M709" s="61">
        <v>0.58199999999999996</v>
      </c>
      <c r="N709" s="61">
        <v>10.711</v>
      </c>
      <c r="O709" s="61"/>
      <c r="P709" s="62">
        <f t="shared" ref="P709:P772" si="22">(A709^2-N709^2)/1029.4</f>
        <v>2.5539250048571979E-2</v>
      </c>
      <c r="Q709" s="62">
        <f t="shared" ref="Q709:Q772" si="23">N709^2/1029.4</f>
        <v>0.11144892267340198</v>
      </c>
    </row>
    <row r="710" spans="1:17">
      <c r="A710" s="60">
        <v>11.875</v>
      </c>
      <c r="B710" s="61">
        <v>71.8</v>
      </c>
      <c r="C710" s="61" t="s">
        <v>56</v>
      </c>
      <c r="D710" s="61">
        <v>7190</v>
      </c>
      <c r="E710" s="61">
        <v>10720</v>
      </c>
      <c r="F710" s="61">
        <v>10720</v>
      </c>
      <c r="G710" s="61"/>
      <c r="H710" s="61">
        <v>10720</v>
      </c>
      <c r="I710" s="61">
        <v>1494</v>
      </c>
      <c r="J710" s="61"/>
      <c r="K710" s="61">
        <v>2198</v>
      </c>
      <c r="L710" s="61">
        <v>2581</v>
      </c>
      <c r="M710" s="61">
        <v>0.58199999999999996</v>
      </c>
      <c r="N710" s="61">
        <v>10.711</v>
      </c>
      <c r="O710" s="61"/>
      <c r="P710" s="62">
        <f t="shared" si="22"/>
        <v>2.5539250048571979E-2</v>
      </c>
      <c r="Q710" s="62">
        <f t="shared" si="23"/>
        <v>0.11144892267340198</v>
      </c>
    </row>
    <row r="711" spans="1:17">
      <c r="A711" s="60">
        <v>11.875</v>
      </c>
      <c r="B711" s="61">
        <v>71.8</v>
      </c>
      <c r="C711" s="61" t="s">
        <v>53</v>
      </c>
      <c r="D711" s="61">
        <v>5630</v>
      </c>
      <c r="E711" s="61">
        <v>10720</v>
      </c>
      <c r="F711" s="61">
        <v>10720</v>
      </c>
      <c r="G711" s="61"/>
      <c r="H711" s="61">
        <v>10720</v>
      </c>
      <c r="I711" s="61">
        <v>1494</v>
      </c>
      <c r="J711" s="61"/>
      <c r="K711" s="61">
        <v>2198</v>
      </c>
      <c r="L711" s="61">
        <v>2581</v>
      </c>
      <c r="M711" s="61">
        <v>0.58199999999999996</v>
      </c>
      <c r="N711" s="61">
        <v>10.711</v>
      </c>
      <c r="O711" s="61"/>
      <c r="P711" s="62">
        <f t="shared" si="22"/>
        <v>2.5539250048571979E-2</v>
      </c>
      <c r="Q711" s="62">
        <f t="shared" si="23"/>
        <v>0.11144892267340198</v>
      </c>
    </row>
    <row r="712" spans="1:17">
      <c r="A712" s="60">
        <v>11.875</v>
      </c>
      <c r="B712" s="61">
        <v>71</v>
      </c>
      <c r="C712" s="61" t="s">
        <v>54</v>
      </c>
      <c r="D712" s="61">
        <v>7280</v>
      </c>
      <c r="E712" s="61">
        <v>12140</v>
      </c>
      <c r="F712" s="61">
        <v>12140</v>
      </c>
      <c r="G712" s="61"/>
      <c r="H712" s="61">
        <v>12140</v>
      </c>
      <c r="I712" s="61">
        <v>1893</v>
      </c>
      <c r="J712" s="61"/>
      <c r="K712" s="61">
        <v>2730</v>
      </c>
      <c r="L712" s="61">
        <v>2859</v>
      </c>
      <c r="M712" s="61">
        <v>0.58199999999999996</v>
      </c>
      <c r="N712" s="61">
        <v>10.586</v>
      </c>
      <c r="O712" s="61">
        <v>10.43</v>
      </c>
      <c r="P712" s="62">
        <f t="shared" si="22"/>
        <v>2.8125343889644439E-2</v>
      </c>
      <c r="Q712" s="62">
        <f t="shared" si="23"/>
        <v>0.10886282883232952</v>
      </c>
    </row>
    <row r="713" spans="1:17">
      <c r="A713" s="60">
        <v>11.875</v>
      </c>
      <c r="B713" s="61">
        <v>71.8</v>
      </c>
      <c r="C713" s="61" t="s">
        <v>54</v>
      </c>
      <c r="D713" s="61">
        <v>7190</v>
      </c>
      <c r="E713" s="61">
        <v>12010</v>
      </c>
      <c r="F713" s="61">
        <v>12010</v>
      </c>
      <c r="G713" s="61"/>
      <c r="H713" s="61">
        <v>12010</v>
      </c>
      <c r="I713" s="61">
        <v>1671</v>
      </c>
      <c r="J713" s="61"/>
      <c r="K713" s="61">
        <v>2451</v>
      </c>
      <c r="L713" s="61">
        <v>2891</v>
      </c>
      <c r="M713" s="61">
        <v>0.58199999999999996</v>
      </c>
      <c r="N713" s="61">
        <v>10.711</v>
      </c>
      <c r="O713" s="61"/>
      <c r="P713" s="62">
        <f t="shared" si="22"/>
        <v>2.5539250048571979E-2</v>
      </c>
      <c r="Q713" s="62">
        <f t="shared" si="23"/>
        <v>0.11144892267340198</v>
      </c>
    </row>
    <row r="714" spans="1:17">
      <c r="A714" s="63">
        <v>13.375</v>
      </c>
      <c r="B714" s="64">
        <v>48</v>
      </c>
      <c r="C714" s="64" t="s">
        <v>58</v>
      </c>
      <c r="D714" s="64">
        <v>740</v>
      </c>
      <c r="E714" s="64">
        <v>1730</v>
      </c>
      <c r="F714" s="64">
        <v>1730</v>
      </c>
      <c r="G714" s="64"/>
      <c r="H714" s="64">
        <v>1730</v>
      </c>
      <c r="I714" s="64">
        <v>322</v>
      </c>
      <c r="J714" s="64"/>
      <c r="K714" s="64">
        <v>607</v>
      </c>
      <c r="L714" s="64">
        <v>541</v>
      </c>
      <c r="M714" s="64">
        <v>0.33</v>
      </c>
      <c r="N714" s="64">
        <v>12.715</v>
      </c>
      <c r="O714" s="64">
        <v>12.558999999999999</v>
      </c>
      <c r="P714" s="65">
        <f t="shared" si="22"/>
        <v>1.6727608315523612E-2</v>
      </c>
      <c r="Q714" s="65">
        <f t="shared" si="23"/>
        <v>0.15705384204390904</v>
      </c>
    </row>
    <row r="715" spans="1:17">
      <c r="A715" s="63">
        <v>13.375</v>
      </c>
      <c r="B715" s="64">
        <v>54.5</v>
      </c>
      <c r="C715" s="64" t="s">
        <v>40</v>
      </c>
      <c r="D715" s="64">
        <v>1130</v>
      </c>
      <c r="E715" s="64">
        <v>2730</v>
      </c>
      <c r="F715" s="64">
        <v>2730</v>
      </c>
      <c r="G715" s="64"/>
      <c r="H715" s="64">
        <v>2730</v>
      </c>
      <c r="I715" s="64">
        <v>514</v>
      </c>
      <c r="J715" s="64"/>
      <c r="K715" s="64">
        <v>909</v>
      </c>
      <c r="L715" s="64">
        <v>853</v>
      </c>
      <c r="M715" s="64">
        <v>0.38</v>
      </c>
      <c r="N715" s="64">
        <v>12.615</v>
      </c>
      <c r="O715" s="64">
        <v>12.459</v>
      </c>
      <c r="P715" s="65">
        <f t="shared" si="22"/>
        <v>1.918826500874295E-2</v>
      </c>
      <c r="Q715" s="65">
        <f t="shared" si="23"/>
        <v>0.15459318535068972</v>
      </c>
    </row>
    <row r="716" spans="1:17">
      <c r="A716" s="63">
        <v>13.375</v>
      </c>
      <c r="B716" s="64">
        <v>54.5</v>
      </c>
      <c r="C716" s="64" t="s">
        <v>41</v>
      </c>
      <c r="D716" s="64">
        <v>1130</v>
      </c>
      <c r="E716" s="64">
        <v>2730</v>
      </c>
      <c r="F716" s="64">
        <v>2730</v>
      </c>
      <c r="G716" s="64"/>
      <c r="H716" s="64">
        <v>2730</v>
      </c>
      <c r="I716" s="64">
        <v>547</v>
      </c>
      <c r="J716" s="64"/>
      <c r="K716" s="64">
        <v>1038</v>
      </c>
      <c r="L716" s="64">
        <v>853</v>
      </c>
      <c r="M716" s="64">
        <v>0.38</v>
      </c>
      <c r="N716" s="64">
        <v>12.615</v>
      </c>
      <c r="O716" s="64">
        <v>12.459</v>
      </c>
      <c r="P716" s="65">
        <f t="shared" si="22"/>
        <v>1.918826500874295E-2</v>
      </c>
      <c r="Q716" s="65">
        <f t="shared" si="23"/>
        <v>0.15459318535068972</v>
      </c>
    </row>
    <row r="717" spans="1:17">
      <c r="A717" s="63">
        <v>13.375</v>
      </c>
      <c r="B717" s="64">
        <v>54.5</v>
      </c>
      <c r="C717" s="64" t="s">
        <v>60</v>
      </c>
      <c r="D717" s="64">
        <v>1400</v>
      </c>
      <c r="E717" s="64">
        <v>2730</v>
      </c>
      <c r="F717" s="64">
        <v>2730</v>
      </c>
      <c r="G717" s="64"/>
      <c r="H717" s="64">
        <v>2730</v>
      </c>
      <c r="I717" s="64">
        <v>689</v>
      </c>
      <c r="J717" s="64"/>
      <c r="K717" s="64">
        <v>1194</v>
      </c>
      <c r="L717" s="64">
        <v>853</v>
      </c>
      <c r="M717" s="64">
        <v>0.38</v>
      </c>
      <c r="N717" s="64">
        <v>12.615</v>
      </c>
      <c r="O717" s="64">
        <v>12.459</v>
      </c>
      <c r="P717" s="65">
        <f t="shared" si="22"/>
        <v>1.918826500874295E-2</v>
      </c>
      <c r="Q717" s="65">
        <f t="shared" si="23"/>
        <v>0.15459318535068972</v>
      </c>
    </row>
    <row r="718" spans="1:17">
      <c r="A718" s="63">
        <v>13.375</v>
      </c>
      <c r="B718" s="64">
        <v>54.5</v>
      </c>
      <c r="C718" s="64" t="s">
        <v>42</v>
      </c>
      <c r="D718" s="64">
        <v>1140</v>
      </c>
      <c r="E718" s="64">
        <v>3230</v>
      </c>
      <c r="F718" s="64">
        <v>3230</v>
      </c>
      <c r="G718" s="64"/>
      <c r="H718" s="64">
        <v>3230</v>
      </c>
      <c r="I718" s="64">
        <v>602</v>
      </c>
      <c r="J718" s="64"/>
      <c r="K718" s="64">
        <v>1052</v>
      </c>
      <c r="L718" s="64">
        <v>1008</v>
      </c>
      <c r="M718" s="64">
        <v>0.38</v>
      </c>
      <c r="N718" s="64">
        <v>12.615</v>
      </c>
      <c r="O718" s="64">
        <v>12.459</v>
      </c>
      <c r="P718" s="65">
        <f t="shared" si="22"/>
        <v>1.918826500874295E-2</v>
      </c>
      <c r="Q718" s="65">
        <f t="shared" si="23"/>
        <v>0.15459318535068972</v>
      </c>
    </row>
    <row r="719" spans="1:17">
      <c r="A719" s="63">
        <v>13.375</v>
      </c>
      <c r="B719" s="64">
        <v>61</v>
      </c>
      <c r="C719" s="64" t="s">
        <v>40</v>
      </c>
      <c r="D719" s="64">
        <v>1540</v>
      </c>
      <c r="E719" s="64">
        <v>3090</v>
      </c>
      <c r="F719" s="64">
        <v>3090</v>
      </c>
      <c r="G719" s="64"/>
      <c r="H719" s="64">
        <v>3090</v>
      </c>
      <c r="I719" s="64">
        <v>595</v>
      </c>
      <c r="J719" s="64"/>
      <c r="K719" s="64">
        <v>1025</v>
      </c>
      <c r="L719" s="64">
        <v>962</v>
      </c>
      <c r="M719" s="64">
        <v>0.43</v>
      </c>
      <c r="N719" s="64">
        <v>12.515000000000001</v>
      </c>
      <c r="O719" s="64">
        <v>12.359</v>
      </c>
      <c r="P719" s="65">
        <f t="shared" si="22"/>
        <v>2.162949290849038E-2</v>
      </c>
      <c r="Q719" s="65">
        <f t="shared" si="23"/>
        <v>0.15215195745094229</v>
      </c>
    </row>
    <row r="720" spans="1:17">
      <c r="A720" s="63">
        <v>13.375</v>
      </c>
      <c r="B720" s="64">
        <v>61</v>
      </c>
      <c r="C720" s="64" t="s">
        <v>41</v>
      </c>
      <c r="D720" s="64">
        <v>1540</v>
      </c>
      <c r="E720" s="64">
        <v>3090</v>
      </c>
      <c r="F720" s="64">
        <v>3090</v>
      </c>
      <c r="G720" s="64"/>
      <c r="H720" s="64">
        <v>3090</v>
      </c>
      <c r="I720" s="64">
        <v>633</v>
      </c>
      <c r="J720" s="64"/>
      <c r="K720" s="64">
        <v>1169</v>
      </c>
      <c r="L720" s="64">
        <v>962</v>
      </c>
      <c r="M720" s="64">
        <v>0.43</v>
      </c>
      <c r="N720" s="64">
        <v>12.515000000000001</v>
      </c>
      <c r="O720" s="64">
        <v>12.359</v>
      </c>
      <c r="P720" s="65">
        <f t="shared" si="22"/>
        <v>2.162949290849038E-2</v>
      </c>
      <c r="Q720" s="65">
        <f t="shared" si="23"/>
        <v>0.15215195745094229</v>
      </c>
    </row>
    <row r="721" spans="1:17">
      <c r="A721" s="63">
        <v>13.375</v>
      </c>
      <c r="B721" s="64">
        <v>61</v>
      </c>
      <c r="C721" s="64" t="s">
        <v>60</v>
      </c>
      <c r="D721" s="64">
        <v>2040</v>
      </c>
      <c r="E721" s="64">
        <v>3090</v>
      </c>
      <c r="F721" s="64">
        <v>3090</v>
      </c>
      <c r="G721" s="64"/>
      <c r="H721" s="64">
        <v>3090</v>
      </c>
      <c r="I721" s="64">
        <v>798</v>
      </c>
      <c r="J721" s="64"/>
      <c r="K721" s="64">
        <v>1345</v>
      </c>
      <c r="L721" s="64">
        <v>962</v>
      </c>
      <c r="M721" s="64">
        <v>0.43</v>
      </c>
      <c r="N721" s="64">
        <v>12.515000000000001</v>
      </c>
      <c r="O721" s="64">
        <v>12.359</v>
      </c>
      <c r="P721" s="65">
        <f t="shared" si="22"/>
        <v>2.162949290849038E-2</v>
      </c>
      <c r="Q721" s="65">
        <f t="shared" si="23"/>
        <v>0.15215195745094229</v>
      </c>
    </row>
    <row r="722" spans="1:17">
      <c r="A722" s="63">
        <v>13.375</v>
      </c>
      <c r="B722" s="64">
        <v>61</v>
      </c>
      <c r="C722" s="64" t="s">
        <v>42</v>
      </c>
      <c r="D722" s="64">
        <v>1620</v>
      </c>
      <c r="E722" s="64">
        <v>3660</v>
      </c>
      <c r="F722" s="64">
        <v>3660</v>
      </c>
      <c r="G722" s="64"/>
      <c r="H722" s="64">
        <v>3660</v>
      </c>
      <c r="I722" s="64">
        <v>697</v>
      </c>
      <c r="J722" s="64"/>
      <c r="K722" s="64">
        <v>1185</v>
      </c>
      <c r="L722" s="64">
        <v>1137</v>
      </c>
      <c r="M722" s="64">
        <v>0.43</v>
      </c>
      <c r="N722" s="64">
        <v>12.515000000000001</v>
      </c>
      <c r="O722" s="64">
        <v>12.359</v>
      </c>
      <c r="P722" s="65">
        <f t="shared" si="22"/>
        <v>2.162949290849038E-2</v>
      </c>
      <c r="Q722" s="65">
        <f t="shared" si="23"/>
        <v>0.15215195745094229</v>
      </c>
    </row>
    <row r="723" spans="1:17">
      <c r="A723" s="63">
        <v>13.375</v>
      </c>
      <c r="B723" s="64">
        <v>68</v>
      </c>
      <c r="C723" s="64" t="s">
        <v>40</v>
      </c>
      <c r="D723" s="64">
        <v>1950</v>
      </c>
      <c r="E723" s="64">
        <v>3450</v>
      </c>
      <c r="F723" s="64">
        <v>3450</v>
      </c>
      <c r="G723" s="64"/>
      <c r="H723" s="64">
        <v>3450</v>
      </c>
      <c r="I723" s="64">
        <v>675</v>
      </c>
      <c r="J723" s="64"/>
      <c r="K723" s="64">
        <v>1140</v>
      </c>
      <c r="L723" s="64">
        <v>1069</v>
      </c>
      <c r="M723" s="64">
        <v>0.48</v>
      </c>
      <c r="N723" s="64">
        <v>12.414999999999999</v>
      </c>
      <c r="O723" s="64">
        <v>12.259</v>
      </c>
      <c r="P723" s="65">
        <f t="shared" si="22"/>
        <v>2.4051292014765902E-2</v>
      </c>
      <c r="Q723" s="65">
        <f t="shared" si="23"/>
        <v>0.14973015834466677</v>
      </c>
    </row>
    <row r="724" spans="1:17">
      <c r="A724" s="63">
        <v>13.375</v>
      </c>
      <c r="B724" s="64">
        <v>68</v>
      </c>
      <c r="C724" s="64" t="s">
        <v>41</v>
      </c>
      <c r="D724" s="64">
        <v>1950</v>
      </c>
      <c r="E724" s="64">
        <v>3450</v>
      </c>
      <c r="F724" s="64">
        <v>3450</v>
      </c>
      <c r="G724" s="64"/>
      <c r="H724" s="64">
        <v>3450</v>
      </c>
      <c r="I724" s="64">
        <v>718</v>
      </c>
      <c r="J724" s="64"/>
      <c r="K724" s="64">
        <v>1300</v>
      </c>
      <c r="L724" s="64">
        <v>1069</v>
      </c>
      <c r="M724" s="64">
        <v>0.48</v>
      </c>
      <c r="N724" s="64">
        <v>12.414999999999999</v>
      </c>
      <c r="O724" s="64">
        <v>12.259</v>
      </c>
      <c r="P724" s="65">
        <f t="shared" si="22"/>
        <v>2.4051292014765902E-2</v>
      </c>
      <c r="Q724" s="65">
        <f t="shared" si="23"/>
        <v>0.14973015834466677</v>
      </c>
    </row>
    <row r="725" spans="1:17">
      <c r="A725" s="63">
        <v>13.375</v>
      </c>
      <c r="B725" s="64">
        <v>68</v>
      </c>
      <c r="C725" s="64" t="s">
        <v>60</v>
      </c>
      <c r="D725" s="64">
        <v>2850</v>
      </c>
      <c r="E725" s="64">
        <v>3450</v>
      </c>
      <c r="F725" s="64">
        <v>3450</v>
      </c>
      <c r="G725" s="64"/>
      <c r="H725" s="64">
        <v>3450</v>
      </c>
      <c r="I725" s="64">
        <v>905</v>
      </c>
      <c r="J725" s="64"/>
      <c r="K725" s="64">
        <v>1496</v>
      </c>
      <c r="L725" s="64">
        <v>1069</v>
      </c>
      <c r="M725" s="64">
        <v>0.48</v>
      </c>
      <c r="N725" s="64">
        <v>12.414999999999999</v>
      </c>
      <c r="O725" s="64">
        <v>12.259</v>
      </c>
      <c r="P725" s="65">
        <f t="shared" si="22"/>
        <v>2.4051292014765902E-2</v>
      </c>
      <c r="Q725" s="65">
        <f t="shared" si="23"/>
        <v>0.14973015834466677</v>
      </c>
    </row>
    <row r="726" spans="1:17">
      <c r="A726" s="63">
        <v>13.375</v>
      </c>
      <c r="B726" s="64">
        <v>68</v>
      </c>
      <c r="C726" s="64" t="s">
        <v>42</v>
      </c>
      <c r="D726" s="64">
        <v>2110</v>
      </c>
      <c r="E726" s="64">
        <v>4080</v>
      </c>
      <c r="F726" s="64">
        <v>4080</v>
      </c>
      <c r="G726" s="64"/>
      <c r="H726" s="64">
        <v>4080</v>
      </c>
      <c r="I726" s="64">
        <v>791</v>
      </c>
      <c r="J726" s="64"/>
      <c r="K726" s="64">
        <v>1318</v>
      </c>
      <c r="L726" s="64">
        <v>1264</v>
      </c>
      <c r="M726" s="64">
        <v>0.48</v>
      </c>
      <c r="N726" s="64">
        <v>12.414999999999999</v>
      </c>
      <c r="O726" s="64">
        <v>12.259</v>
      </c>
      <c r="P726" s="65">
        <f t="shared" si="22"/>
        <v>2.4051292014765902E-2</v>
      </c>
      <c r="Q726" s="65">
        <f t="shared" si="23"/>
        <v>0.14973015834466677</v>
      </c>
    </row>
    <row r="727" spans="1:17">
      <c r="A727" s="63">
        <v>13.375</v>
      </c>
      <c r="B727" s="64">
        <v>68</v>
      </c>
      <c r="C727" s="64" t="s">
        <v>43</v>
      </c>
      <c r="D727" s="64">
        <v>2260</v>
      </c>
      <c r="E727" s="64">
        <v>5020</v>
      </c>
      <c r="F727" s="64">
        <v>5020</v>
      </c>
      <c r="G727" s="64"/>
      <c r="H727" s="64">
        <v>5020</v>
      </c>
      <c r="I727" s="64">
        <v>952</v>
      </c>
      <c r="J727" s="64"/>
      <c r="K727" s="64">
        <v>1545</v>
      </c>
      <c r="L727" s="64">
        <v>1556</v>
      </c>
      <c r="M727" s="64">
        <v>0.48</v>
      </c>
      <c r="N727" s="64">
        <v>12.414999999999999</v>
      </c>
      <c r="O727" s="64">
        <v>12.259</v>
      </c>
      <c r="P727" s="65">
        <f t="shared" si="22"/>
        <v>2.4051292014765902E-2</v>
      </c>
      <c r="Q727" s="65">
        <f t="shared" si="23"/>
        <v>0.14973015834466677</v>
      </c>
    </row>
    <row r="728" spans="1:17">
      <c r="A728" s="63">
        <v>13.375</v>
      </c>
      <c r="B728" s="64">
        <v>68</v>
      </c>
      <c r="C728" s="64" t="s">
        <v>44</v>
      </c>
      <c r="D728" s="64">
        <v>2910</v>
      </c>
      <c r="E728" s="64">
        <v>5020</v>
      </c>
      <c r="F728" s="64">
        <v>5020</v>
      </c>
      <c r="G728" s="64"/>
      <c r="H728" s="64">
        <v>5020</v>
      </c>
      <c r="I728" s="64">
        <v>1093</v>
      </c>
      <c r="J728" s="64"/>
      <c r="K728" s="64">
        <v>1732</v>
      </c>
      <c r="L728" s="64">
        <v>1556</v>
      </c>
      <c r="M728" s="64">
        <v>0.48</v>
      </c>
      <c r="N728" s="64">
        <v>12.414999999999999</v>
      </c>
      <c r="O728" s="64">
        <v>12.259</v>
      </c>
      <c r="P728" s="65">
        <f t="shared" si="22"/>
        <v>2.4051292014765902E-2</v>
      </c>
      <c r="Q728" s="65">
        <f t="shared" si="23"/>
        <v>0.14973015834466677</v>
      </c>
    </row>
    <row r="729" spans="1:17">
      <c r="A729" s="63">
        <v>13.375</v>
      </c>
      <c r="B729" s="64">
        <v>68</v>
      </c>
      <c r="C729" s="64" t="s">
        <v>45</v>
      </c>
      <c r="D729" s="64">
        <v>2260</v>
      </c>
      <c r="E729" s="64">
        <v>5020</v>
      </c>
      <c r="F729" s="64">
        <v>5020</v>
      </c>
      <c r="G729" s="64"/>
      <c r="H729" s="64">
        <v>5020</v>
      </c>
      <c r="I729" s="64">
        <v>963</v>
      </c>
      <c r="J729" s="64"/>
      <c r="K729" s="64">
        <v>1585</v>
      </c>
      <c r="L729" s="64">
        <v>1556</v>
      </c>
      <c r="M729" s="64">
        <v>0.48</v>
      </c>
      <c r="N729" s="64">
        <v>12.414999999999999</v>
      </c>
      <c r="O729" s="64">
        <v>12.259</v>
      </c>
      <c r="P729" s="65">
        <f t="shared" si="22"/>
        <v>2.4051292014765902E-2</v>
      </c>
      <c r="Q729" s="65">
        <f t="shared" si="23"/>
        <v>0.14973015834466677</v>
      </c>
    </row>
    <row r="730" spans="1:17">
      <c r="A730" s="63">
        <v>13.375</v>
      </c>
      <c r="B730" s="64">
        <v>68</v>
      </c>
      <c r="C730" s="64" t="s">
        <v>46</v>
      </c>
      <c r="D730" s="64">
        <v>2910</v>
      </c>
      <c r="E730" s="64">
        <v>5020</v>
      </c>
      <c r="F730" s="64">
        <v>5020</v>
      </c>
      <c r="G730" s="64"/>
      <c r="H730" s="64">
        <v>5020</v>
      </c>
      <c r="I730" s="64">
        <v>1103</v>
      </c>
      <c r="J730" s="64"/>
      <c r="K730" s="64">
        <v>1732</v>
      </c>
      <c r="L730" s="64">
        <v>1556</v>
      </c>
      <c r="M730" s="64">
        <v>0.48</v>
      </c>
      <c r="N730" s="64">
        <v>12.414999999999999</v>
      </c>
      <c r="O730" s="64">
        <v>12.259</v>
      </c>
      <c r="P730" s="65">
        <f t="shared" si="22"/>
        <v>2.4051292014765902E-2</v>
      </c>
      <c r="Q730" s="65">
        <f t="shared" si="23"/>
        <v>0.14973015834466677</v>
      </c>
    </row>
    <row r="731" spans="1:17">
      <c r="A731" s="63">
        <v>13.375</v>
      </c>
      <c r="B731" s="64">
        <v>68</v>
      </c>
      <c r="C731" s="64" t="s">
        <v>47</v>
      </c>
      <c r="D731" s="64">
        <v>2320</v>
      </c>
      <c r="E731" s="64">
        <v>5650</v>
      </c>
      <c r="F731" s="64">
        <v>5650</v>
      </c>
      <c r="G731" s="64"/>
      <c r="H731" s="64">
        <v>5650</v>
      </c>
      <c r="I731" s="64">
        <v>1057</v>
      </c>
      <c r="J731" s="64"/>
      <c r="K731" s="64">
        <v>1683</v>
      </c>
      <c r="L731" s="64">
        <v>1750</v>
      </c>
      <c r="M731" s="64">
        <v>0.48</v>
      </c>
      <c r="N731" s="64">
        <v>12.414999999999999</v>
      </c>
      <c r="O731" s="64">
        <v>12.259</v>
      </c>
      <c r="P731" s="65">
        <f t="shared" si="22"/>
        <v>2.4051292014765902E-2</v>
      </c>
      <c r="Q731" s="65">
        <f t="shared" si="23"/>
        <v>0.14973015834466677</v>
      </c>
    </row>
    <row r="732" spans="1:17">
      <c r="A732" s="63">
        <v>13.375</v>
      </c>
      <c r="B732" s="64">
        <v>68</v>
      </c>
      <c r="C732" s="64" t="s">
        <v>48</v>
      </c>
      <c r="D732" s="64">
        <v>2910</v>
      </c>
      <c r="E732" s="64">
        <v>5970</v>
      </c>
      <c r="F732" s="64">
        <v>5970</v>
      </c>
      <c r="G732" s="64"/>
      <c r="H732" s="64">
        <v>5970</v>
      </c>
      <c r="I732" s="64">
        <v>1125</v>
      </c>
      <c r="J732" s="64"/>
      <c r="K732" s="64">
        <v>1812</v>
      </c>
      <c r="L732" s="64">
        <v>1847</v>
      </c>
      <c r="M732" s="64">
        <v>0.48</v>
      </c>
      <c r="N732" s="64">
        <v>12.414999999999999</v>
      </c>
      <c r="O732" s="64">
        <v>12.259</v>
      </c>
      <c r="P732" s="65">
        <f t="shared" si="22"/>
        <v>2.4051292014765902E-2</v>
      </c>
      <c r="Q732" s="65">
        <f t="shared" si="23"/>
        <v>0.14973015834466677</v>
      </c>
    </row>
    <row r="733" spans="1:17">
      <c r="A733" s="63">
        <v>13.375</v>
      </c>
      <c r="B733" s="64">
        <v>68</v>
      </c>
      <c r="C733" s="64" t="s">
        <v>49</v>
      </c>
      <c r="D733" s="64">
        <v>2330</v>
      </c>
      <c r="E733" s="64">
        <v>5970</v>
      </c>
      <c r="F733" s="64">
        <v>5970</v>
      </c>
      <c r="G733" s="64"/>
      <c r="H733" s="64">
        <v>5970</v>
      </c>
      <c r="I733" s="64">
        <v>1114</v>
      </c>
      <c r="J733" s="64"/>
      <c r="K733" s="64">
        <v>1772</v>
      </c>
      <c r="L733" s="64">
        <v>1847</v>
      </c>
      <c r="M733" s="64">
        <v>0.48</v>
      </c>
      <c r="N733" s="64">
        <v>12.414999999999999</v>
      </c>
      <c r="O733" s="64">
        <v>12.259</v>
      </c>
      <c r="P733" s="65">
        <f t="shared" si="22"/>
        <v>2.4051292014765902E-2</v>
      </c>
      <c r="Q733" s="65">
        <f t="shared" si="23"/>
        <v>0.14973015834466677</v>
      </c>
    </row>
    <row r="734" spans="1:17">
      <c r="A734" s="63">
        <v>13.375</v>
      </c>
      <c r="B734" s="64">
        <v>68</v>
      </c>
      <c r="C734" s="64" t="s">
        <v>50</v>
      </c>
      <c r="D734" s="64">
        <v>2330</v>
      </c>
      <c r="E734" s="64">
        <v>5970</v>
      </c>
      <c r="F734" s="64">
        <v>5970</v>
      </c>
      <c r="G734" s="64"/>
      <c r="H734" s="64">
        <v>5970</v>
      </c>
      <c r="I734" s="64">
        <v>1114</v>
      </c>
      <c r="J734" s="64"/>
      <c r="K734" s="64">
        <v>1772</v>
      </c>
      <c r="L734" s="64">
        <v>1847</v>
      </c>
      <c r="M734" s="64">
        <v>0.48</v>
      </c>
      <c r="N734" s="64">
        <v>12.414999999999999</v>
      </c>
      <c r="O734" s="64">
        <v>12.259</v>
      </c>
      <c r="P734" s="65">
        <f t="shared" si="22"/>
        <v>2.4051292014765902E-2</v>
      </c>
      <c r="Q734" s="65">
        <f t="shared" si="23"/>
        <v>0.14973015834466677</v>
      </c>
    </row>
    <row r="735" spans="1:17">
      <c r="A735" s="63">
        <v>13.375</v>
      </c>
      <c r="B735" s="64">
        <v>68</v>
      </c>
      <c r="C735" s="64" t="s">
        <v>51</v>
      </c>
      <c r="D735" s="64">
        <v>2910</v>
      </c>
      <c r="E735" s="64">
        <v>6910</v>
      </c>
      <c r="F735" s="64">
        <v>6910</v>
      </c>
      <c r="G735" s="64"/>
      <c r="H735" s="64">
        <v>6910</v>
      </c>
      <c r="I735" s="64">
        <v>1297</v>
      </c>
      <c r="J735" s="64"/>
      <c r="K735" s="64">
        <v>2079</v>
      </c>
      <c r="L735" s="64">
        <v>2139</v>
      </c>
      <c r="M735" s="64">
        <v>0.48</v>
      </c>
      <c r="N735" s="64">
        <v>12.414999999999999</v>
      </c>
      <c r="O735" s="64">
        <v>12.259</v>
      </c>
      <c r="P735" s="65">
        <f t="shared" si="22"/>
        <v>2.4051292014765902E-2</v>
      </c>
      <c r="Q735" s="65">
        <f t="shared" si="23"/>
        <v>0.14973015834466677</v>
      </c>
    </row>
    <row r="736" spans="1:17">
      <c r="A736" s="63">
        <v>13.375</v>
      </c>
      <c r="B736" s="64">
        <v>68</v>
      </c>
      <c r="C736" s="64" t="s">
        <v>52</v>
      </c>
      <c r="D736" s="64">
        <v>2340</v>
      </c>
      <c r="E736" s="64">
        <v>6910</v>
      </c>
      <c r="F736" s="64">
        <v>6910</v>
      </c>
      <c r="G736" s="64"/>
      <c r="H736" s="64">
        <v>6910</v>
      </c>
      <c r="I736" s="64">
        <v>1297</v>
      </c>
      <c r="J736" s="64"/>
      <c r="K736" s="64">
        <v>2079</v>
      </c>
      <c r="L736" s="64">
        <v>2139</v>
      </c>
      <c r="M736" s="64">
        <v>0.48</v>
      </c>
      <c r="N736" s="64">
        <v>12.414999999999999</v>
      </c>
      <c r="O736" s="64">
        <v>12.259</v>
      </c>
      <c r="P736" s="65">
        <f t="shared" si="22"/>
        <v>2.4051292014765902E-2</v>
      </c>
      <c r="Q736" s="65">
        <f t="shared" si="23"/>
        <v>0.14973015834466677</v>
      </c>
    </row>
    <row r="737" spans="1:17">
      <c r="A737" s="63">
        <v>13.375</v>
      </c>
      <c r="B737" s="64">
        <v>72</v>
      </c>
      <c r="C737" s="64" t="s">
        <v>42</v>
      </c>
      <c r="D737" s="64">
        <v>2430</v>
      </c>
      <c r="E737" s="64">
        <v>4370</v>
      </c>
      <c r="F737" s="64">
        <v>4370</v>
      </c>
      <c r="G737" s="64"/>
      <c r="H737" s="64">
        <v>4370</v>
      </c>
      <c r="I737" s="64">
        <v>854</v>
      </c>
      <c r="J737" s="64"/>
      <c r="K737" s="64">
        <v>1408</v>
      </c>
      <c r="L737" s="64">
        <v>1350</v>
      </c>
      <c r="M737" s="64">
        <v>0.51400000000000001</v>
      </c>
      <c r="N737" s="64">
        <v>12.347</v>
      </c>
      <c r="O737" s="64">
        <v>12.191000000000001</v>
      </c>
      <c r="P737" s="65">
        <f t="shared" si="22"/>
        <v>2.5687017680202057E-2</v>
      </c>
      <c r="Q737" s="65">
        <f t="shared" si="23"/>
        <v>0.14809443267923061</v>
      </c>
    </row>
    <row r="738" spans="1:17">
      <c r="A738" s="63">
        <v>13.375</v>
      </c>
      <c r="B738" s="64">
        <v>72</v>
      </c>
      <c r="C738" s="64" t="s">
        <v>43</v>
      </c>
      <c r="D738" s="64">
        <v>2670</v>
      </c>
      <c r="E738" s="64">
        <v>5380</v>
      </c>
      <c r="F738" s="64">
        <v>5380</v>
      </c>
      <c r="G738" s="64"/>
      <c r="H738" s="64">
        <v>5380</v>
      </c>
      <c r="I738" s="64">
        <v>1029</v>
      </c>
      <c r="J738" s="64"/>
      <c r="K738" s="64">
        <v>1650</v>
      </c>
      <c r="L738" s="64">
        <v>1661</v>
      </c>
      <c r="M738" s="64">
        <v>0.51400000000000001</v>
      </c>
      <c r="N738" s="64">
        <v>12.347</v>
      </c>
      <c r="O738" s="64">
        <v>12.191000000000001</v>
      </c>
      <c r="P738" s="65">
        <f t="shared" si="22"/>
        <v>2.5687017680202057E-2</v>
      </c>
      <c r="Q738" s="65">
        <f t="shared" si="23"/>
        <v>0.14809443267923061</v>
      </c>
    </row>
    <row r="739" spans="1:17">
      <c r="A739" s="63">
        <v>13.375</v>
      </c>
      <c r="B739" s="64">
        <v>72</v>
      </c>
      <c r="C739" s="64" t="s">
        <v>44</v>
      </c>
      <c r="D739" s="64">
        <v>3470</v>
      </c>
      <c r="E739" s="64">
        <v>5380</v>
      </c>
      <c r="F739" s="64">
        <v>5380</v>
      </c>
      <c r="G739" s="64"/>
      <c r="H739" s="64">
        <v>5380</v>
      </c>
      <c r="I739" s="64">
        <v>1181</v>
      </c>
      <c r="J739" s="64"/>
      <c r="K739" s="64">
        <v>1850</v>
      </c>
      <c r="L739" s="64">
        <v>1661</v>
      </c>
      <c r="M739" s="64">
        <v>0.51400000000000001</v>
      </c>
      <c r="N739" s="64">
        <v>12.347</v>
      </c>
      <c r="O739" s="64">
        <v>12.191000000000001</v>
      </c>
      <c r="P739" s="65">
        <f t="shared" si="22"/>
        <v>2.5687017680202057E-2</v>
      </c>
      <c r="Q739" s="65">
        <f t="shared" si="23"/>
        <v>0.14809443267923061</v>
      </c>
    </row>
    <row r="740" spans="1:17">
      <c r="A740" s="63">
        <v>13.375</v>
      </c>
      <c r="B740" s="64">
        <v>72</v>
      </c>
      <c r="C740" s="64" t="s">
        <v>45</v>
      </c>
      <c r="D740" s="64">
        <v>2670</v>
      </c>
      <c r="E740" s="64">
        <v>5380</v>
      </c>
      <c r="F740" s="64">
        <v>5380</v>
      </c>
      <c r="G740" s="64"/>
      <c r="H740" s="64">
        <v>5380</v>
      </c>
      <c r="I740" s="64">
        <v>1040</v>
      </c>
      <c r="J740" s="64"/>
      <c r="K740" s="64">
        <v>1693</v>
      </c>
      <c r="L740" s="64">
        <v>1661</v>
      </c>
      <c r="M740" s="64">
        <v>0.51400000000000001</v>
      </c>
      <c r="N740" s="64">
        <v>12.347</v>
      </c>
      <c r="O740" s="64">
        <v>12.191000000000001</v>
      </c>
      <c r="P740" s="65">
        <f t="shared" si="22"/>
        <v>2.5687017680202057E-2</v>
      </c>
      <c r="Q740" s="65">
        <f t="shared" si="23"/>
        <v>0.14809443267923061</v>
      </c>
    </row>
    <row r="741" spans="1:17">
      <c r="A741" s="63">
        <v>13.375</v>
      </c>
      <c r="B741" s="64">
        <v>72</v>
      </c>
      <c r="C741" s="64" t="s">
        <v>46</v>
      </c>
      <c r="D741" s="64">
        <v>3470</v>
      </c>
      <c r="E741" s="64">
        <v>5380</v>
      </c>
      <c r="F741" s="64">
        <v>5380</v>
      </c>
      <c r="G741" s="64"/>
      <c r="H741" s="64">
        <v>5380</v>
      </c>
      <c r="I741" s="64">
        <v>1192</v>
      </c>
      <c r="J741" s="64"/>
      <c r="K741" s="64">
        <v>1850</v>
      </c>
      <c r="L741" s="64">
        <v>1661</v>
      </c>
      <c r="M741" s="64">
        <v>0.51400000000000001</v>
      </c>
      <c r="N741" s="64">
        <v>12.347</v>
      </c>
      <c r="O741" s="64">
        <v>12.191000000000001</v>
      </c>
      <c r="P741" s="65">
        <f t="shared" si="22"/>
        <v>2.5687017680202057E-2</v>
      </c>
      <c r="Q741" s="65">
        <f t="shared" si="23"/>
        <v>0.14809443267923061</v>
      </c>
    </row>
    <row r="742" spans="1:17">
      <c r="A742" s="63">
        <v>13.375</v>
      </c>
      <c r="B742" s="64">
        <v>72</v>
      </c>
      <c r="C742" s="64" t="s">
        <v>47</v>
      </c>
      <c r="D742" s="64">
        <v>2780</v>
      </c>
      <c r="E742" s="64">
        <v>6050</v>
      </c>
      <c r="F742" s="64">
        <v>6050</v>
      </c>
      <c r="G742" s="64"/>
      <c r="H742" s="64">
        <v>6050</v>
      </c>
      <c r="I742" s="64">
        <v>1142</v>
      </c>
      <c r="J742" s="64"/>
      <c r="K742" s="64">
        <v>1798</v>
      </c>
      <c r="L742" s="64">
        <v>1869</v>
      </c>
      <c r="M742" s="64">
        <v>0.51400000000000001</v>
      </c>
      <c r="N742" s="64">
        <v>12.347</v>
      </c>
      <c r="O742" s="64">
        <v>12.191000000000001</v>
      </c>
      <c r="P742" s="65">
        <f t="shared" si="22"/>
        <v>2.5687017680202057E-2</v>
      </c>
      <c r="Q742" s="65">
        <f t="shared" si="23"/>
        <v>0.14809443267923061</v>
      </c>
    </row>
    <row r="743" spans="1:17">
      <c r="A743" s="63">
        <v>13.375</v>
      </c>
      <c r="B743" s="64">
        <v>72</v>
      </c>
      <c r="C743" s="64" t="s">
        <v>57</v>
      </c>
      <c r="D743" s="64">
        <v>3470</v>
      </c>
      <c r="E743" s="64">
        <v>6050</v>
      </c>
      <c r="F743" s="64">
        <v>6050</v>
      </c>
      <c r="G743" s="64"/>
      <c r="H743" s="64">
        <v>6050</v>
      </c>
      <c r="I743" s="64">
        <v>1192</v>
      </c>
      <c r="J743" s="64"/>
      <c r="K743" s="64">
        <v>1850</v>
      </c>
      <c r="L743" s="64">
        <v>1869</v>
      </c>
      <c r="M743" s="64">
        <v>0.51400000000000001</v>
      </c>
      <c r="N743" s="64">
        <v>12.347</v>
      </c>
      <c r="O743" s="64">
        <v>12.191000000000001</v>
      </c>
      <c r="P743" s="65">
        <f t="shared" si="22"/>
        <v>2.5687017680202057E-2</v>
      </c>
      <c r="Q743" s="65">
        <f t="shared" si="23"/>
        <v>0.14809443267923061</v>
      </c>
    </row>
    <row r="744" spans="1:17">
      <c r="A744" s="63">
        <v>13.375</v>
      </c>
      <c r="B744" s="64">
        <v>72</v>
      </c>
      <c r="C744" s="64" t="s">
        <v>48</v>
      </c>
      <c r="D744" s="64">
        <v>3470</v>
      </c>
      <c r="E744" s="64">
        <v>6390</v>
      </c>
      <c r="F744" s="64">
        <v>6390</v>
      </c>
      <c r="G744" s="64"/>
      <c r="H744" s="64">
        <v>6390</v>
      </c>
      <c r="I744" s="64">
        <v>1215</v>
      </c>
      <c r="J744" s="64"/>
      <c r="K744" s="64">
        <v>1935</v>
      </c>
      <c r="L744" s="64">
        <v>1973</v>
      </c>
      <c r="M744" s="64">
        <v>0.51400000000000001</v>
      </c>
      <c r="N744" s="64">
        <v>12.347</v>
      </c>
      <c r="O744" s="64">
        <v>12.191000000000001</v>
      </c>
      <c r="P744" s="65">
        <f t="shared" si="22"/>
        <v>2.5687017680202057E-2</v>
      </c>
      <c r="Q744" s="65">
        <f t="shared" si="23"/>
        <v>0.14809443267923061</v>
      </c>
    </row>
    <row r="745" spans="1:17">
      <c r="A745" s="63">
        <v>13.375</v>
      </c>
      <c r="B745" s="64">
        <v>72</v>
      </c>
      <c r="C745" s="64" t="s">
        <v>49</v>
      </c>
      <c r="D745" s="64">
        <v>2820</v>
      </c>
      <c r="E745" s="64">
        <v>6390</v>
      </c>
      <c r="F745" s="64">
        <v>6390</v>
      </c>
      <c r="G745" s="64"/>
      <c r="H745" s="64">
        <v>6390</v>
      </c>
      <c r="I745" s="64">
        <v>1204</v>
      </c>
      <c r="J745" s="64"/>
      <c r="K745" s="64">
        <v>1893</v>
      </c>
      <c r="L745" s="64">
        <v>1973</v>
      </c>
      <c r="M745" s="64">
        <v>0.51400000000000001</v>
      </c>
      <c r="N745" s="64">
        <v>12.347</v>
      </c>
      <c r="O745" s="64">
        <v>12.191000000000001</v>
      </c>
      <c r="P745" s="65">
        <f t="shared" si="22"/>
        <v>2.5687017680202057E-2</v>
      </c>
      <c r="Q745" s="65">
        <f t="shared" si="23"/>
        <v>0.14809443267923061</v>
      </c>
    </row>
    <row r="746" spans="1:17">
      <c r="A746" s="63">
        <v>13.375</v>
      </c>
      <c r="B746" s="64">
        <v>72</v>
      </c>
      <c r="C746" s="64" t="s">
        <v>59</v>
      </c>
      <c r="D746" s="64">
        <v>3470</v>
      </c>
      <c r="E746" s="64">
        <v>6390</v>
      </c>
      <c r="F746" s="64">
        <v>6390</v>
      </c>
      <c r="G746" s="64"/>
      <c r="H746" s="64">
        <v>6390</v>
      </c>
      <c r="I746" s="64">
        <v>1204</v>
      </c>
      <c r="J746" s="64"/>
      <c r="K746" s="64">
        <v>1893</v>
      </c>
      <c r="L746" s="64">
        <v>1973</v>
      </c>
      <c r="M746" s="64">
        <v>0.51400000000000001</v>
      </c>
      <c r="N746" s="64">
        <v>12.347</v>
      </c>
      <c r="O746" s="64">
        <v>12.191000000000001</v>
      </c>
      <c r="P746" s="65">
        <f t="shared" si="22"/>
        <v>2.5687017680202057E-2</v>
      </c>
      <c r="Q746" s="65">
        <f t="shared" si="23"/>
        <v>0.14809443267923061</v>
      </c>
    </row>
    <row r="747" spans="1:17">
      <c r="A747" s="63">
        <v>13.375</v>
      </c>
      <c r="B747" s="64">
        <v>72</v>
      </c>
      <c r="C747" s="64" t="s">
        <v>50</v>
      </c>
      <c r="D747" s="64">
        <v>2820</v>
      </c>
      <c r="E747" s="64">
        <v>6390</v>
      </c>
      <c r="F747" s="64">
        <v>6390</v>
      </c>
      <c r="G747" s="64"/>
      <c r="H747" s="64">
        <v>6390</v>
      </c>
      <c r="I747" s="64">
        <v>1204</v>
      </c>
      <c r="J747" s="64"/>
      <c r="K747" s="64">
        <v>1893</v>
      </c>
      <c r="L747" s="64">
        <v>1973</v>
      </c>
      <c r="M747" s="64">
        <v>0.51400000000000001</v>
      </c>
      <c r="N747" s="64">
        <v>12.347</v>
      </c>
      <c r="O747" s="64">
        <v>12.191000000000001</v>
      </c>
      <c r="P747" s="65">
        <f t="shared" si="22"/>
        <v>2.5687017680202057E-2</v>
      </c>
      <c r="Q747" s="65">
        <f t="shared" si="23"/>
        <v>0.14809443267923061</v>
      </c>
    </row>
    <row r="748" spans="1:17">
      <c r="A748" s="63">
        <v>13.375</v>
      </c>
      <c r="B748" s="64">
        <v>72</v>
      </c>
      <c r="C748" s="64" t="s">
        <v>51</v>
      </c>
      <c r="D748" s="64">
        <v>3470</v>
      </c>
      <c r="E748" s="64">
        <v>7400</v>
      </c>
      <c r="F748" s="64">
        <v>7400</v>
      </c>
      <c r="G748" s="64"/>
      <c r="H748" s="64">
        <v>7400</v>
      </c>
      <c r="I748" s="64">
        <v>1402</v>
      </c>
      <c r="J748" s="64"/>
      <c r="K748" s="64">
        <v>2221</v>
      </c>
      <c r="L748" s="64">
        <v>2284</v>
      </c>
      <c r="M748" s="64">
        <v>0.51400000000000001</v>
      </c>
      <c r="N748" s="64">
        <v>12.347</v>
      </c>
      <c r="O748" s="64">
        <v>12.191000000000001</v>
      </c>
      <c r="P748" s="65">
        <f t="shared" si="22"/>
        <v>2.5687017680202057E-2</v>
      </c>
      <c r="Q748" s="65">
        <f t="shared" si="23"/>
        <v>0.14809443267923061</v>
      </c>
    </row>
    <row r="749" spans="1:17">
      <c r="A749" s="63">
        <v>13.375</v>
      </c>
      <c r="B749" s="64">
        <v>72</v>
      </c>
      <c r="C749" s="64" t="s">
        <v>52</v>
      </c>
      <c r="D749" s="64">
        <v>2890</v>
      </c>
      <c r="E749" s="64">
        <v>7400</v>
      </c>
      <c r="F749" s="64">
        <v>7400</v>
      </c>
      <c r="G749" s="64"/>
      <c r="H749" s="64">
        <v>7400</v>
      </c>
      <c r="I749" s="64">
        <v>1402</v>
      </c>
      <c r="J749" s="64"/>
      <c r="K749" s="64">
        <v>2221</v>
      </c>
      <c r="L749" s="64">
        <v>2284</v>
      </c>
      <c r="M749" s="64">
        <v>0.51400000000000001</v>
      </c>
      <c r="N749" s="64">
        <v>12.347</v>
      </c>
      <c r="O749" s="64">
        <v>12.191000000000001</v>
      </c>
      <c r="P749" s="65">
        <f t="shared" si="22"/>
        <v>2.5687017680202057E-2</v>
      </c>
      <c r="Q749" s="65">
        <f t="shared" si="23"/>
        <v>0.14809443267923061</v>
      </c>
    </row>
    <row r="750" spans="1:17">
      <c r="A750" s="63">
        <v>13.375</v>
      </c>
      <c r="B750" s="64">
        <v>72</v>
      </c>
      <c r="C750" s="64" t="s">
        <v>56</v>
      </c>
      <c r="D750" s="64">
        <v>3470</v>
      </c>
      <c r="E750" s="64">
        <v>8410</v>
      </c>
      <c r="F750" s="64">
        <v>8410</v>
      </c>
      <c r="G750" s="64"/>
      <c r="H750" s="64">
        <v>8410</v>
      </c>
      <c r="I750" s="64">
        <v>1577</v>
      </c>
      <c r="J750" s="64"/>
      <c r="K750" s="64">
        <v>2463</v>
      </c>
      <c r="L750" s="64">
        <v>2596</v>
      </c>
      <c r="M750" s="64">
        <v>0.51400000000000001</v>
      </c>
      <c r="N750" s="64">
        <v>12.347</v>
      </c>
      <c r="O750" s="64">
        <v>12.191000000000001</v>
      </c>
      <c r="P750" s="65">
        <f t="shared" si="22"/>
        <v>2.5687017680202057E-2</v>
      </c>
      <c r="Q750" s="65">
        <f t="shared" si="23"/>
        <v>0.14809443267923061</v>
      </c>
    </row>
    <row r="751" spans="1:17">
      <c r="A751" s="63">
        <v>13.375</v>
      </c>
      <c r="B751" s="64">
        <v>72</v>
      </c>
      <c r="C751" s="64" t="s">
        <v>53</v>
      </c>
      <c r="D751" s="64">
        <v>2880</v>
      </c>
      <c r="E751" s="64">
        <v>8410</v>
      </c>
      <c r="F751" s="64">
        <v>8410</v>
      </c>
      <c r="G751" s="64"/>
      <c r="H751" s="64">
        <v>8410</v>
      </c>
      <c r="I751" s="64">
        <v>1577</v>
      </c>
      <c r="J751" s="64"/>
      <c r="K751" s="64">
        <v>2463</v>
      </c>
      <c r="L751" s="64">
        <v>2596</v>
      </c>
      <c r="M751" s="64">
        <v>0.51400000000000001</v>
      </c>
      <c r="N751" s="64">
        <v>12.347</v>
      </c>
      <c r="O751" s="64">
        <v>12.191000000000001</v>
      </c>
      <c r="P751" s="65">
        <f t="shared" si="22"/>
        <v>2.5687017680202057E-2</v>
      </c>
      <c r="Q751" s="65">
        <f t="shared" si="23"/>
        <v>0.14809443267923061</v>
      </c>
    </row>
    <row r="752" spans="1:17">
      <c r="A752" s="63">
        <v>13.375</v>
      </c>
      <c r="B752" s="64">
        <v>72</v>
      </c>
      <c r="C752" s="64" t="s">
        <v>54</v>
      </c>
      <c r="D752" s="64">
        <v>3470</v>
      </c>
      <c r="E752" s="64">
        <v>9420</v>
      </c>
      <c r="F752" s="64">
        <v>9420</v>
      </c>
      <c r="G752" s="64"/>
      <c r="H752" s="64">
        <v>9420</v>
      </c>
      <c r="I752" s="64">
        <v>1763</v>
      </c>
      <c r="J752" s="64"/>
      <c r="K752" s="64">
        <v>2749</v>
      </c>
      <c r="L752" s="64">
        <v>2908</v>
      </c>
      <c r="M752" s="64">
        <v>0.51400000000000001</v>
      </c>
      <c r="N752" s="64">
        <v>12.347</v>
      </c>
      <c r="O752" s="64">
        <v>12.191000000000001</v>
      </c>
      <c r="P752" s="65">
        <f t="shared" si="22"/>
        <v>2.5687017680202057E-2</v>
      </c>
      <c r="Q752" s="65">
        <f t="shared" si="23"/>
        <v>0.14809443267923061</v>
      </c>
    </row>
    <row r="753" spans="1:17">
      <c r="A753" s="63">
        <v>13.375</v>
      </c>
      <c r="B753" s="64">
        <v>72</v>
      </c>
      <c r="C753" s="64" t="s">
        <v>55</v>
      </c>
      <c r="D753" s="64">
        <v>2880</v>
      </c>
      <c r="E753" s="64">
        <v>10090</v>
      </c>
      <c r="F753" s="64">
        <v>10090</v>
      </c>
      <c r="G753" s="64"/>
      <c r="H753" s="64">
        <v>10090</v>
      </c>
      <c r="I753" s="64">
        <v>1887</v>
      </c>
      <c r="J753" s="64"/>
      <c r="K753" s="64">
        <v>2939</v>
      </c>
      <c r="L753" s="64">
        <v>3115</v>
      </c>
      <c r="M753" s="64">
        <v>0.51400000000000001</v>
      </c>
      <c r="N753" s="64">
        <v>12.347</v>
      </c>
      <c r="O753" s="64">
        <v>12.191000000000001</v>
      </c>
      <c r="P753" s="65">
        <f t="shared" si="22"/>
        <v>2.5687017680202057E-2</v>
      </c>
      <c r="Q753" s="65">
        <f t="shared" si="23"/>
        <v>0.14809443267923061</v>
      </c>
    </row>
    <row r="754" spans="1:17">
      <c r="A754" s="63">
        <v>13.375</v>
      </c>
      <c r="B754" s="64">
        <v>80.7</v>
      </c>
      <c r="C754" s="64" t="s">
        <v>57</v>
      </c>
      <c r="D754" s="64">
        <v>4990</v>
      </c>
      <c r="E754" s="64">
        <v>6830</v>
      </c>
      <c r="F754" s="64"/>
      <c r="G754" s="64"/>
      <c r="H754" s="64">
        <v>7340</v>
      </c>
      <c r="I754" s="64"/>
      <c r="J754" s="64"/>
      <c r="K754" s="64">
        <v>2077</v>
      </c>
      <c r="L754" s="64">
        <v>2098</v>
      </c>
      <c r="M754" s="64">
        <v>0.57999999999999996</v>
      </c>
      <c r="N754" s="64">
        <v>12.215</v>
      </c>
      <c r="O754" s="64">
        <v>12.058999999999999</v>
      </c>
      <c r="P754" s="65">
        <f t="shared" si="22"/>
        <v>2.8836603846901114E-2</v>
      </c>
      <c r="Q754" s="65">
        <f t="shared" si="23"/>
        <v>0.14494484651253156</v>
      </c>
    </row>
    <row r="755" spans="1:17">
      <c r="A755" s="63">
        <v>13.375</v>
      </c>
      <c r="B755" s="64">
        <v>80.7</v>
      </c>
      <c r="C755" s="64" t="s">
        <v>48</v>
      </c>
      <c r="D755" s="64">
        <v>4990</v>
      </c>
      <c r="E755" s="64">
        <v>7210</v>
      </c>
      <c r="F755" s="64"/>
      <c r="G755" s="64"/>
      <c r="H755" s="64">
        <v>7210</v>
      </c>
      <c r="I755" s="64"/>
      <c r="J755" s="64"/>
      <c r="K755" s="64">
        <v>2173</v>
      </c>
      <c r="L755" s="64">
        <v>2215</v>
      </c>
      <c r="M755" s="64">
        <v>0.57999999999999996</v>
      </c>
      <c r="N755" s="64">
        <v>12.215</v>
      </c>
      <c r="O755" s="64">
        <v>12.058999999999999</v>
      </c>
      <c r="P755" s="65">
        <f t="shared" si="22"/>
        <v>2.8836603846901114E-2</v>
      </c>
      <c r="Q755" s="65">
        <f t="shared" si="23"/>
        <v>0.14494484651253156</v>
      </c>
    </row>
    <row r="756" spans="1:17">
      <c r="A756" s="63">
        <v>13.375</v>
      </c>
      <c r="B756" s="64">
        <v>80.7</v>
      </c>
      <c r="C756" s="64" t="s">
        <v>59</v>
      </c>
      <c r="D756" s="64">
        <v>4990</v>
      </c>
      <c r="E756" s="64">
        <v>7210</v>
      </c>
      <c r="F756" s="64"/>
      <c r="G756" s="64"/>
      <c r="H756" s="64">
        <v>7210</v>
      </c>
      <c r="I756" s="64"/>
      <c r="J756" s="64"/>
      <c r="K756" s="64">
        <v>2125</v>
      </c>
      <c r="L756" s="64">
        <v>2215</v>
      </c>
      <c r="M756" s="64">
        <v>0.57999999999999996</v>
      </c>
      <c r="N756" s="64">
        <v>12.215</v>
      </c>
      <c r="O756" s="64">
        <v>12.058999999999999</v>
      </c>
      <c r="P756" s="65">
        <f t="shared" si="22"/>
        <v>2.8836603846901114E-2</v>
      </c>
      <c r="Q756" s="65">
        <f t="shared" si="23"/>
        <v>0.14494484651253156</v>
      </c>
    </row>
    <row r="757" spans="1:17">
      <c r="A757" s="63">
        <v>13.375</v>
      </c>
      <c r="B757" s="64">
        <v>80.7</v>
      </c>
      <c r="C757" s="64" t="s">
        <v>51</v>
      </c>
      <c r="D757" s="64">
        <v>4990</v>
      </c>
      <c r="E757" s="64">
        <v>8350</v>
      </c>
      <c r="F757" s="64"/>
      <c r="G757" s="64"/>
      <c r="H757" s="64">
        <v>8350</v>
      </c>
      <c r="I757" s="64"/>
      <c r="J757" s="64"/>
      <c r="K757" s="64">
        <v>2493</v>
      </c>
      <c r="L757" s="64">
        <v>2565</v>
      </c>
      <c r="M757" s="64">
        <v>0.57999999999999996</v>
      </c>
      <c r="N757" s="64">
        <v>12.215</v>
      </c>
      <c r="O757" s="64">
        <v>12.058999999999999</v>
      </c>
      <c r="P757" s="65">
        <f t="shared" si="22"/>
        <v>2.8836603846901114E-2</v>
      </c>
      <c r="Q757" s="65">
        <f t="shared" si="23"/>
        <v>0.14494484651253156</v>
      </c>
    </row>
    <row r="758" spans="1:17">
      <c r="A758" s="63">
        <v>13.375</v>
      </c>
      <c r="B758" s="64">
        <v>80.7</v>
      </c>
      <c r="C758" s="64" t="s">
        <v>52</v>
      </c>
      <c r="D758" s="64">
        <v>4000</v>
      </c>
      <c r="E758" s="64">
        <v>8350</v>
      </c>
      <c r="F758" s="64"/>
      <c r="G758" s="64"/>
      <c r="H758" s="64">
        <v>8350</v>
      </c>
      <c r="I758" s="64"/>
      <c r="J758" s="64"/>
      <c r="K758" s="64">
        <v>2493</v>
      </c>
      <c r="L758" s="64">
        <v>2565</v>
      </c>
      <c r="M758" s="64">
        <v>0.57999999999999996</v>
      </c>
      <c r="N758" s="64">
        <v>12.215</v>
      </c>
      <c r="O758" s="64">
        <v>12.058999999999999</v>
      </c>
      <c r="P758" s="65">
        <f t="shared" si="22"/>
        <v>2.8836603846901114E-2</v>
      </c>
      <c r="Q758" s="65">
        <f t="shared" si="23"/>
        <v>0.14494484651253156</v>
      </c>
    </row>
    <row r="759" spans="1:17">
      <c r="A759" s="63">
        <v>13.375</v>
      </c>
      <c r="B759" s="64">
        <v>80.7</v>
      </c>
      <c r="C759" s="64" t="s">
        <v>56</v>
      </c>
      <c r="D759" s="64">
        <v>4990</v>
      </c>
      <c r="E759" s="64">
        <v>9490</v>
      </c>
      <c r="F759" s="64"/>
      <c r="G759" s="64"/>
      <c r="H759" s="64">
        <v>9490</v>
      </c>
      <c r="I759" s="64"/>
      <c r="J759" s="64"/>
      <c r="K759" s="64">
        <v>2765</v>
      </c>
      <c r="L759" s="64">
        <v>2914</v>
      </c>
      <c r="M759" s="64">
        <v>0.57999999999999996</v>
      </c>
      <c r="N759" s="64">
        <v>12.215</v>
      </c>
      <c r="O759" s="64">
        <v>12.058999999999999</v>
      </c>
      <c r="P759" s="65">
        <f t="shared" si="22"/>
        <v>2.8836603846901114E-2</v>
      </c>
      <c r="Q759" s="65">
        <f t="shared" si="23"/>
        <v>0.14494484651253156</v>
      </c>
    </row>
    <row r="760" spans="1:17">
      <c r="A760" s="63">
        <v>13.375</v>
      </c>
      <c r="B760" s="64">
        <v>80.7</v>
      </c>
      <c r="C760" s="64" t="s">
        <v>53</v>
      </c>
      <c r="D760" s="64">
        <v>4140</v>
      </c>
      <c r="E760" s="64">
        <v>9490</v>
      </c>
      <c r="F760" s="64"/>
      <c r="G760" s="64"/>
      <c r="H760" s="64">
        <v>9490</v>
      </c>
      <c r="I760" s="64"/>
      <c r="J760" s="64"/>
      <c r="K760" s="64">
        <v>2765</v>
      </c>
      <c r="L760" s="64">
        <v>2914</v>
      </c>
      <c r="M760" s="64">
        <v>0.57999999999999996</v>
      </c>
      <c r="N760" s="64">
        <v>12.215</v>
      </c>
      <c r="O760" s="64">
        <v>12.058999999999999</v>
      </c>
      <c r="P760" s="65">
        <f t="shared" si="22"/>
        <v>2.8836603846901114E-2</v>
      </c>
      <c r="Q760" s="65">
        <f t="shared" si="23"/>
        <v>0.14494484651253156</v>
      </c>
    </row>
    <row r="761" spans="1:17">
      <c r="A761" s="63">
        <v>13.375</v>
      </c>
      <c r="B761" s="64">
        <v>86</v>
      </c>
      <c r="C761" s="64" t="s">
        <v>48</v>
      </c>
      <c r="D761" s="64">
        <v>6240</v>
      </c>
      <c r="E761" s="64">
        <v>7770</v>
      </c>
      <c r="F761" s="64"/>
      <c r="G761" s="64"/>
      <c r="H761" s="64">
        <v>7750</v>
      </c>
      <c r="I761" s="64"/>
      <c r="J761" s="64"/>
      <c r="K761" s="64">
        <v>2333</v>
      </c>
      <c r="L761" s="64">
        <v>2378</v>
      </c>
      <c r="M761" s="64">
        <v>0.625</v>
      </c>
      <c r="N761" s="64">
        <v>12.125</v>
      </c>
      <c r="O761" s="64">
        <v>11.968999999999999</v>
      </c>
      <c r="P761" s="65">
        <f t="shared" si="22"/>
        <v>3.0964639595881093E-2</v>
      </c>
      <c r="Q761" s="65">
        <f t="shared" si="23"/>
        <v>0.14281681076355157</v>
      </c>
    </row>
    <row r="762" spans="1:17">
      <c r="A762" s="63">
        <v>13.375</v>
      </c>
      <c r="B762" s="64">
        <v>86</v>
      </c>
      <c r="C762" s="64" t="s">
        <v>51</v>
      </c>
      <c r="D762" s="64">
        <v>6240</v>
      </c>
      <c r="E762" s="64">
        <v>9000</v>
      </c>
      <c r="F762" s="64"/>
      <c r="G762" s="64"/>
      <c r="H762" s="64">
        <v>8980</v>
      </c>
      <c r="I762" s="64"/>
      <c r="J762" s="64"/>
      <c r="K762" s="64">
        <v>2677</v>
      </c>
      <c r="L762" s="64">
        <v>2754</v>
      </c>
      <c r="M762" s="64">
        <v>0.625</v>
      </c>
      <c r="N762" s="64">
        <v>12.125</v>
      </c>
      <c r="O762" s="64">
        <v>11.968999999999999</v>
      </c>
      <c r="P762" s="65">
        <f t="shared" si="22"/>
        <v>3.0964639595881093E-2</v>
      </c>
      <c r="Q762" s="65">
        <f t="shared" si="23"/>
        <v>0.14281681076355157</v>
      </c>
    </row>
    <row r="763" spans="1:17">
      <c r="A763" s="63">
        <v>13.375</v>
      </c>
      <c r="B763" s="64">
        <v>86</v>
      </c>
      <c r="C763" s="64" t="s">
        <v>52</v>
      </c>
      <c r="D763" s="64">
        <v>4780</v>
      </c>
      <c r="E763" s="64">
        <v>9000</v>
      </c>
      <c r="F763" s="64"/>
      <c r="G763" s="64"/>
      <c r="H763" s="64">
        <v>8980</v>
      </c>
      <c r="I763" s="64"/>
      <c r="J763" s="64"/>
      <c r="K763" s="64">
        <v>2677</v>
      </c>
      <c r="L763" s="64">
        <v>2754</v>
      </c>
      <c r="M763" s="64">
        <v>0.625</v>
      </c>
      <c r="N763" s="64">
        <v>12.125</v>
      </c>
      <c r="O763" s="64">
        <v>11.968999999999999</v>
      </c>
      <c r="P763" s="65">
        <f t="shared" si="22"/>
        <v>3.0964639595881093E-2</v>
      </c>
      <c r="Q763" s="65">
        <f t="shared" si="23"/>
        <v>0.14281681076355157</v>
      </c>
    </row>
    <row r="764" spans="1:17">
      <c r="A764" s="63">
        <v>13.375</v>
      </c>
      <c r="B764" s="64">
        <v>86</v>
      </c>
      <c r="C764" s="64" t="s">
        <v>56</v>
      </c>
      <c r="D764" s="64">
        <v>6240</v>
      </c>
      <c r="E764" s="64">
        <v>10220</v>
      </c>
      <c r="F764" s="64"/>
      <c r="G764" s="64"/>
      <c r="H764" s="64">
        <v>10200</v>
      </c>
      <c r="I764" s="64"/>
      <c r="J764" s="64"/>
      <c r="K764" s="64">
        <v>2969</v>
      </c>
      <c r="L764" s="64">
        <v>3129</v>
      </c>
      <c r="M764" s="64">
        <v>0.625</v>
      </c>
      <c r="N764" s="64">
        <v>12.125</v>
      </c>
      <c r="O764" s="64">
        <v>11.968999999999999</v>
      </c>
      <c r="P764" s="65">
        <f t="shared" si="22"/>
        <v>3.0964639595881093E-2</v>
      </c>
      <c r="Q764" s="65">
        <f t="shared" si="23"/>
        <v>0.14281681076355157</v>
      </c>
    </row>
    <row r="765" spans="1:17">
      <c r="A765" s="63">
        <v>13.375</v>
      </c>
      <c r="B765" s="64">
        <v>86</v>
      </c>
      <c r="C765" s="64" t="s">
        <v>53</v>
      </c>
      <c r="D765" s="64">
        <v>5030</v>
      </c>
      <c r="E765" s="64">
        <v>10220</v>
      </c>
      <c r="F765" s="64"/>
      <c r="G765" s="64"/>
      <c r="H765" s="64">
        <v>10200</v>
      </c>
      <c r="I765" s="64"/>
      <c r="J765" s="64"/>
      <c r="K765" s="64">
        <v>2969</v>
      </c>
      <c r="L765" s="64">
        <v>3129</v>
      </c>
      <c r="M765" s="64">
        <v>0.625</v>
      </c>
      <c r="N765" s="64">
        <v>12.125</v>
      </c>
      <c r="O765" s="64">
        <v>11.968999999999999</v>
      </c>
      <c r="P765" s="65">
        <f t="shared" si="22"/>
        <v>3.0964639595881093E-2</v>
      </c>
      <c r="Q765" s="65">
        <f t="shared" si="23"/>
        <v>0.14281681076355157</v>
      </c>
    </row>
    <row r="766" spans="1:17">
      <c r="A766" s="36">
        <v>13.5</v>
      </c>
      <c r="B766" s="37">
        <v>81.400000000000006</v>
      </c>
      <c r="C766" s="37" t="s">
        <v>57</v>
      </c>
      <c r="D766" s="37">
        <v>4860</v>
      </c>
      <c r="E766" s="37">
        <v>6770</v>
      </c>
      <c r="F766" s="37"/>
      <c r="G766" s="37"/>
      <c r="H766" s="37">
        <v>6770</v>
      </c>
      <c r="I766" s="37"/>
      <c r="J766" s="37"/>
      <c r="K766" s="37">
        <v>1862</v>
      </c>
      <c r="L766" s="37">
        <v>2119</v>
      </c>
      <c r="M766" s="37">
        <v>0.57999999999999996</v>
      </c>
      <c r="N766" s="37">
        <v>12.34</v>
      </c>
      <c r="O766" s="37"/>
      <c r="P766" s="38">
        <f t="shared" si="22"/>
        <v>2.9118321352244025E-2</v>
      </c>
      <c r="Q766" s="38">
        <f t="shared" si="23"/>
        <v>0.1479265591606761</v>
      </c>
    </row>
    <row r="767" spans="1:17">
      <c r="A767" s="36">
        <v>13.5</v>
      </c>
      <c r="B767" s="37">
        <v>81.400000000000006</v>
      </c>
      <c r="C767" s="37" t="s">
        <v>48</v>
      </c>
      <c r="D767" s="37">
        <v>4860</v>
      </c>
      <c r="E767" s="37">
        <v>7140</v>
      </c>
      <c r="F767" s="37"/>
      <c r="G767" s="37"/>
      <c r="H767" s="37">
        <v>7140</v>
      </c>
      <c r="I767" s="37"/>
      <c r="J767" s="37"/>
      <c r="K767" s="37">
        <v>1948</v>
      </c>
      <c r="L767" s="37">
        <v>2236</v>
      </c>
      <c r="M767" s="37">
        <v>0.57999999999999996</v>
      </c>
      <c r="N767" s="37">
        <v>12.34</v>
      </c>
      <c r="O767" s="37"/>
      <c r="P767" s="38">
        <f t="shared" si="22"/>
        <v>2.9118321352244025E-2</v>
      </c>
      <c r="Q767" s="38">
        <f t="shared" si="23"/>
        <v>0.1479265591606761</v>
      </c>
    </row>
    <row r="768" spans="1:17">
      <c r="A768" s="36">
        <v>13.5</v>
      </c>
      <c r="B768" s="37">
        <v>81.400000000000006</v>
      </c>
      <c r="C768" s="37" t="s">
        <v>59</v>
      </c>
      <c r="D768" s="37">
        <v>4860</v>
      </c>
      <c r="E768" s="37">
        <v>7140</v>
      </c>
      <c r="F768" s="37"/>
      <c r="G768" s="37"/>
      <c r="H768" s="37">
        <v>7140</v>
      </c>
      <c r="I768" s="37"/>
      <c r="J768" s="37"/>
      <c r="K768" s="37">
        <v>1905</v>
      </c>
      <c r="L768" s="37">
        <v>2236</v>
      </c>
      <c r="M768" s="37">
        <v>0.57999999999999996</v>
      </c>
      <c r="N768" s="37">
        <v>12.34</v>
      </c>
      <c r="O768" s="37"/>
      <c r="P768" s="38">
        <f t="shared" si="22"/>
        <v>2.9118321352244025E-2</v>
      </c>
      <c r="Q768" s="38">
        <f t="shared" si="23"/>
        <v>0.1479265591606761</v>
      </c>
    </row>
    <row r="769" spans="1:17">
      <c r="A769" s="36">
        <v>13.5</v>
      </c>
      <c r="B769" s="37">
        <v>81.400000000000006</v>
      </c>
      <c r="C769" s="37" t="s">
        <v>51</v>
      </c>
      <c r="D769" s="37">
        <v>4860</v>
      </c>
      <c r="E769" s="37">
        <v>8270</v>
      </c>
      <c r="F769" s="37"/>
      <c r="G769" s="37"/>
      <c r="H769" s="37">
        <v>8270</v>
      </c>
      <c r="I769" s="37"/>
      <c r="J769" s="37"/>
      <c r="K769" s="37">
        <v>2235</v>
      </c>
      <c r="L769" s="37">
        <v>2590</v>
      </c>
      <c r="M769" s="37">
        <v>0.57999999999999996</v>
      </c>
      <c r="N769" s="37">
        <v>12.34</v>
      </c>
      <c r="O769" s="37"/>
      <c r="P769" s="38">
        <f t="shared" si="22"/>
        <v>2.9118321352244025E-2</v>
      </c>
      <c r="Q769" s="38">
        <f t="shared" si="23"/>
        <v>0.1479265591606761</v>
      </c>
    </row>
    <row r="770" spans="1:17">
      <c r="A770" s="36">
        <v>13.5</v>
      </c>
      <c r="B770" s="37">
        <v>81.400000000000006</v>
      </c>
      <c r="C770" s="37" t="s">
        <v>52</v>
      </c>
      <c r="D770" s="37">
        <v>3910</v>
      </c>
      <c r="E770" s="37">
        <v>8270</v>
      </c>
      <c r="F770" s="37"/>
      <c r="G770" s="37"/>
      <c r="H770" s="37">
        <v>8270</v>
      </c>
      <c r="I770" s="37"/>
      <c r="J770" s="37"/>
      <c r="K770" s="37">
        <v>2235</v>
      </c>
      <c r="L770" s="37">
        <v>2590</v>
      </c>
      <c r="M770" s="37">
        <v>0.57999999999999996</v>
      </c>
      <c r="N770" s="37">
        <v>12.34</v>
      </c>
      <c r="O770" s="37"/>
      <c r="P770" s="38">
        <f t="shared" si="22"/>
        <v>2.9118321352244025E-2</v>
      </c>
      <c r="Q770" s="38">
        <f t="shared" si="23"/>
        <v>0.1479265591606761</v>
      </c>
    </row>
    <row r="771" spans="1:17">
      <c r="A771" s="36">
        <v>13.5</v>
      </c>
      <c r="B771" s="37">
        <v>81.400000000000006</v>
      </c>
      <c r="C771" s="37" t="s">
        <v>56</v>
      </c>
      <c r="D771" s="37">
        <v>4860</v>
      </c>
      <c r="E771" s="37">
        <v>9400</v>
      </c>
      <c r="F771" s="37"/>
      <c r="G771" s="37"/>
      <c r="H771" s="37">
        <v>9400</v>
      </c>
      <c r="I771" s="37"/>
      <c r="J771" s="37"/>
      <c r="K771" s="37">
        <v>2479</v>
      </c>
      <c r="L771" s="37">
        <v>2943</v>
      </c>
      <c r="M771" s="37">
        <v>0.57999999999999996</v>
      </c>
      <c r="N771" s="37">
        <v>12.34</v>
      </c>
      <c r="O771" s="37"/>
      <c r="P771" s="38">
        <f t="shared" si="22"/>
        <v>2.9118321352244025E-2</v>
      </c>
      <c r="Q771" s="38">
        <f t="shared" si="23"/>
        <v>0.1479265591606761</v>
      </c>
    </row>
    <row r="772" spans="1:17">
      <c r="A772" s="36">
        <v>13.5</v>
      </c>
      <c r="B772" s="37">
        <v>81.400000000000006</v>
      </c>
      <c r="C772" s="37" t="s">
        <v>53</v>
      </c>
      <c r="D772" s="37">
        <v>4030</v>
      </c>
      <c r="E772" s="37">
        <v>9400</v>
      </c>
      <c r="F772" s="37"/>
      <c r="G772" s="37"/>
      <c r="H772" s="37">
        <v>9400</v>
      </c>
      <c r="I772" s="37"/>
      <c r="J772" s="37"/>
      <c r="K772" s="37">
        <v>2479</v>
      </c>
      <c r="L772" s="37">
        <v>2943</v>
      </c>
      <c r="M772" s="37">
        <v>0.57999999999999996</v>
      </c>
      <c r="N772" s="37">
        <v>12.34</v>
      </c>
      <c r="O772" s="37"/>
      <c r="P772" s="38">
        <f t="shared" si="22"/>
        <v>2.9118321352244025E-2</v>
      </c>
      <c r="Q772" s="38">
        <f t="shared" si="23"/>
        <v>0.1479265591606761</v>
      </c>
    </row>
    <row r="773" spans="1:17">
      <c r="A773" s="66">
        <v>13.625</v>
      </c>
      <c r="B773" s="67">
        <v>88.2</v>
      </c>
      <c r="C773" s="67" t="s">
        <v>57</v>
      </c>
      <c r="D773" s="67">
        <v>5930</v>
      </c>
      <c r="E773" s="67">
        <v>7220</v>
      </c>
      <c r="F773" s="67"/>
      <c r="G773" s="67"/>
      <c r="H773" s="67">
        <v>7220</v>
      </c>
      <c r="I773" s="67"/>
      <c r="J773" s="67"/>
      <c r="K773" s="67">
        <v>1801</v>
      </c>
      <c r="L773" s="67">
        <v>2297</v>
      </c>
      <c r="M773" s="67">
        <v>0.625</v>
      </c>
      <c r="N773" s="67">
        <v>12.375</v>
      </c>
      <c r="O773" s="67"/>
      <c r="P773" s="68">
        <f t="shared" ref="P773:P838" si="24">(A773^2-N773^2)/1029.4</f>
        <v>3.1571789391878761E-2</v>
      </c>
      <c r="Q773" s="68">
        <f t="shared" ref="Q773:Q838" si="25">N773^2/1029.4</f>
        <v>0.14876687876432873</v>
      </c>
    </row>
    <row r="774" spans="1:17">
      <c r="A774" s="66">
        <v>13.625</v>
      </c>
      <c r="B774" s="67">
        <v>88.2</v>
      </c>
      <c r="C774" s="67" t="s">
        <v>48</v>
      </c>
      <c r="D774" s="67">
        <v>5930</v>
      </c>
      <c r="E774" s="67">
        <v>7630</v>
      </c>
      <c r="F774" s="67"/>
      <c r="G774" s="67"/>
      <c r="H774" s="67">
        <v>7630</v>
      </c>
      <c r="I774" s="67"/>
      <c r="J774" s="67"/>
      <c r="K774" s="67">
        <v>1885</v>
      </c>
      <c r="L774" s="67">
        <v>2425</v>
      </c>
      <c r="M774" s="67">
        <v>0.625</v>
      </c>
      <c r="N774" s="67">
        <v>12.375</v>
      </c>
      <c r="O774" s="67"/>
      <c r="P774" s="68">
        <f t="shared" si="24"/>
        <v>3.1571789391878761E-2</v>
      </c>
      <c r="Q774" s="68">
        <f t="shared" si="25"/>
        <v>0.14876687876432873</v>
      </c>
    </row>
    <row r="775" spans="1:17">
      <c r="A775" s="66">
        <v>13.625</v>
      </c>
      <c r="B775" s="67">
        <v>88.2</v>
      </c>
      <c r="C775" s="67" t="s">
        <v>59</v>
      </c>
      <c r="D775" s="67">
        <v>5930</v>
      </c>
      <c r="E775" s="67">
        <v>7630</v>
      </c>
      <c r="F775" s="67"/>
      <c r="G775" s="67"/>
      <c r="H775" s="67">
        <v>7630</v>
      </c>
      <c r="I775" s="67"/>
      <c r="J775" s="67"/>
      <c r="K775" s="67">
        <v>1843</v>
      </c>
      <c r="L775" s="67">
        <v>2425</v>
      </c>
      <c r="M775" s="67">
        <v>0.625</v>
      </c>
      <c r="N775" s="67">
        <v>12.375</v>
      </c>
      <c r="O775" s="67"/>
      <c r="P775" s="68">
        <f t="shared" si="24"/>
        <v>3.1571789391878761E-2</v>
      </c>
      <c r="Q775" s="68">
        <f t="shared" si="25"/>
        <v>0.14876687876432873</v>
      </c>
    </row>
    <row r="776" spans="1:17">
      <c r="A776" s="66">
        <v>13.625</v>
      </c>
      <c r="B776" s="67">
        <v>88.2</v>
      </c>
      <c r="C776" s="67" t="s">
        <v>51</v>
      </c>
      <c r="D776" s="67">
        <v>5930</v>
      </c>
      <c r="E776" s="67">
        <v>8830</v>
      </c>
      <c r="F776" s="67"/>
      <c r="G776" s="67"/>
      <c r="H776" s="67">
        <v>8830</v>
      </c>
      <c r="I776" s="67"/>
      <c r="J776" s="67"/>
      <c r="K776" s="67">
        <v>2163</v>
      </c>
      <c r="L776" s="67">
        <v>2808</v>
      </c>
      <c r="M776" s="67">
        <v>0.625</v>
      </c>
      <c r="N776" s="67">
        <v>12.375</v>
      </c>
      <c r="O776" s="67"/>
      <c r="P776" s="68">
        <f t="shared" si="24"/>
        <v>3.1571789391878761E-2</v>
      </c>
      <c r="Q776" s="68">
        <f t="shared" si="25"/>
        <v>0.14876687876432873</v>
      </c>
    </row>
    <row r="777" spans="1:17">
      <c r="A777" s="66">
        <v>13.625</v>
      </c>
      <c r="B777" s="67">
        <v>88.2</v>
      </c>
      <c r="C777" s="67" t="s">
        <v>52</v>
      </c>
      <c r="D777" s="67">
        <v>4570</v>
      </c>
      <c r="E777" s="67">
        <v>8830</v>
      </c>
      <c r="F777" s="67"/>
      <c r="G777" s="67"/>
      <c r="H777" s="67">
        <v>8830</v>
      </c>
      <c r="I777" s="67"/>
      <c r="J777" s="67"/>
      <c r="K777" s="67">
        <v>2163</v>
      </c>
      <c r="L777" s="67">
        <v>2808</v>
      </c>
      <c r="M777" s="67">
        <v>0.625</v>
      </c>
      <c r="N777" s="67">
        <v>12.375</v>
      </c>
      <c r="O777" s="67"/>
      <c r="P777" s="68">
        <f t="shared" si="24"/>
        <v>3.1571789391878761E-2</v>
      </c>
      <c r="Q777" s="68">
        <f t="shared" si="25"/>
        <v>0.14876687876432873</v>
      </c>
    </row>
    <row r="778" spans="1:17">
      <c r="A778" s="66">
        <v>13.625</v>
      </c>
      <c r="B778" s="67">
        <v>88.2</v>
      </c>
      <c r="C778" s="67" t="s">
        <v>56</v>
      </c>
      <c r="D778" s="67">
        <v>5930</v>
      </c>
      <c r="E778" s="67">
        <v>10030</v>
      </c>
      <c r="F778" s="67"/>
      <c r="G778" s="67"/>
      <c r="H778" s="67">
        <v>10030</v>
      </c>
      <c r="I778" s="67"/>
      <c r="J778" s="67"/>
      <c r="K778" s="67">
        <v>2399</v>
      </c>
      <c r="L778" s="67">
        <v>3191</v>
      </c>
      <c r="M778" s="67">
        <v>0.625</v>
      </c>
      <c r="N778" s="67">
        <v>12.375</v>
      </c>
      <c r="O778" s="67"/>
      <c r="P778" s="68">
        <f t="shared" si="24"/>
        <v>3.1571789391878761E-2</v>
      </c>
      <c r="Q778" s="68">
        <f t="shared" si="25"/>
        <v>0.14876687876432873</v>
      </c>
    </row>
    <row r="779" spans="1:17">
      <c r="A779" s="66">
        <v>13.625</v>
      </c>
      <c r="B779" s="67">
        <v>88.2</v>
      </c>
      <c r="C779" s="67" t="s">
        <v>53</v>
      </c>
      <c r="D779" s="67">
        <v>4800</v>
      </c>
      <c r="E779" s="67">
        <v>10030</v>
      </c>
      <c r="F779" s="67"/>
      <c r="G779" s="67"/>
      <c r="H779" s="67">
        <v>10030</v>
      </c>
      <c r="I779" s="67"/>
      <c r="J779" s="67"/>
      <c r="K779" s="67">
        <v>2399</v>
      </c>
      <c r="L779" s="67">
        <v>3191</v>
      </c>
      <c r="M779" s="67">
        <v>0.625</v>
      </c>
      <c r="N779" s="67">
        <v>12.375</v>
      </c>
      <c r="O779" s="67"/>
      <c r="P779" s="68">
        <f t="shared" si="24"/>
        <v>3.1571789391878761E-2</v>
      </c>
      <c r="Q779" s="68">
        <f t="shared" si="25"/>
        <v>0.14876687876432873</v>
      </c>
    </row>
    <row r="780" spans="1:17">
      <c r="A780" s="69">
        <v>16</v>
      </c>
      <c r="B780" s="70">
        <v>65</v>
      </c>
      <c r="C780" s="70" t="s">
        <v>58</v>
      </c>
      <c r="D780" s="70">
        <v>630</v>
      </c>
      <c r="E780" s="70">
        <v>1640</v>
      </c>
      <c r="F780" s="70">
        <v>1640</v>
      </c>
      <c r="G780" s="70"/>
      <c r="H780" s="70">
        <v>1640</v>
      </c>
      <c r="I780" s="70">
        <v>439</v>
      </c>
      <c r="J780" s="70"/>
      <c r="K780" s="70">
        <v>781</v>
      </c>
      <c r="L780" s="70">
        <v>736</v>
      </c>
      <c r="M780" s="70">
        <v>0.375</v>
      </c>
      <c r="N780" s="70">
        <v>15.25</v>
      </c>
      <c r="O780" s="70">
        <v>15.061999999999999</v>
      </c>
      <c r="P780" s="71">
        <f t="shared" si="24"/>
        <v>2.2768117349912569E-2</v>
      </c>
      <c r="Q780" s="71">
        <f t="shared" si="25"/>
        <v>0.22592043909073245</v>
      </c>
    </row>
    <row r="781" spans="1:17">
      <c r="A781" s="69">
        <v>16</v>
      </c>
      <c r="B781" s="70">
        <v>75</v>
      </c>
      <c r="C781" s="70" t="s">
        <v>40</v>
      </c>
      <c r="D781" s="70">
        <v>1020</v>
      </c>
      <c r="E781" s="70">
        <v>2630</v>
      </c>
      <c r="F781" s="70">
        <v>2630</v>
      </c>
      <c r="G781" s="70"/>
      <c r="H781" s="70">
        <v>2630</v>
      </c>
      <c r="I781" s="70">
        <v>710</v>
      </c>
      <c r="J781" s="70"/>
      <c r="K781" s="70">
        <v>1200</v>
      </c>
      <c r="L781" s="70">
        <v>1178</v>
      </c>
      <c r="M781" s="70">
        <v>0.438</v>
      </c>
      <c r="N781" s="70">
        <v>15.124000000000001</v>
      </c>
      <c r="O781" s="70">
        <v>14.936</v>
      </c>
      <c r="P781" s="71">
        <f t="shared" si="24"/>
        <v>2.6485937439284988E-2</v>
      </c>
      <c r="Q781" s="71">
        <f t="shared" si="25"/>
        <v>0.22220261900136001</v>
      </c>
    </row>
    <row r="782" spans="1:17">
      <c r="A782" s="69">
        <v>16</v>
      </c>
      <c r="B782" s="70">
        <v>75</v>
      </c>
      <c r="C782" s="70" t="s">
        <v>41</v>
      </c>
      <c r="D782" s="70">
        <v>1020</v>
      </c>
      <c r="E782" s="70">
        <v>2630</v>
      </c>
      <c r="F782" s="70">
        <v>2630</v>
      </c>
      <c r="G782" s="70"/>
      <c r="H782" s="70">
        <v>2630</v>
      </c>
      <c r="I782" s="70">
        <v>752</v>
      </c>
      <c r="J782" s="70"/>
      <c r="K782" s="70">
        <v>1331</v>
      </c>
      <c r="L782" s="70">
        <v>1178</v>
      </c>
      <c r="M782" s="70">
        <v>0.438</v>
      </c>
      <c r="N782" s="70">
        <v>15.124000000000001</v>
      </c>
      <c r="O782" s="70">
        <v>14.936</v>
      </c>
      <c r="P782" s="71">
        <f t="shared" si="24"/>
        <v>2.6485937439284988E-2</v>
      </c>
      <c r="Q782" s="71">
        <f t="shared" si="25"/>
        <v>0.22220261900136001</v>
      </c>
    </row>
    <row r="783" spans="1:17">
      <c r="A783" s="69">
        <v>16</v>
      </c>
      <c r="B783" s="70">
        <v>75</v>
      </c>
      <c r="C783" s="70" t="s">
        <v>42</v>
      </c>
      <c r="D783" s="70">
        <v>1020</v>
      </c>
      <c r="E783" s="70">
        <v>3110</v>
      </c>
      <c r="F783" s="70">
        <v>3110</v>
      </c>
      <c r="G783" s="70"/>
      <c r="H783" s="70">
        <v>3110</v>
      </c>
      <c r="I783" s="70">
        <v>832</v>
      </c>
      <c r="J783" s="70"/>
      <c r="K783" s="70">
        <v>1394</v>
      </c>
      <c r="L783" s="70">
        <v>1392</v>
      </c>
      <c r="M783" s="70">
        <v>0.438</v>
      </c>
      <c r="N783" s="70">
        <v>15.124000000000001</v>
      </c>
      <c r="O783" s="70">
        <v>14.936</v>
      </c>
      <c r="P783" s="71">
        <f t="shared" si="24"/>
        <v>2.6485937439284988E-2</v>
      </c>
      <c r="Q783" s="71">
        <f t="shared" si="25"/>
        <v>0.22220261900136001</v>
      </c>
    </row>
    <row r="784" spans="1:17">
      <c r="A784" s="69">
        <v>16</v>
      </c>
      <c r="B784" s="70">
        <v>84</v>
      </c>
      <c r="C784" s="70" t="s">
        <v>40</v>
      </c>
      <c r="D784" s="70">
        <v>1410</v>
      </c>
      <c r="E784" s="70">
        <v>2980</v>
      </c>
      <c r="F784" s="70">
        <v>2980</v>
      </c>
      <c r="G784" s="70"/>
      <c r="H784" s="70">
        <v>2980</v>
      </c>
      <c r="I784" s="70">
        <v>817</v>
      </c>
      <c r="J784" s="70"/>
      <c r="K784" s="70">
        <v>1351</v>
      </c>
      <c r="L784" s="70">
        <v>1326</v>
      </c>
      <c r="M784" s="70">
        <v>0.495</v>
      </c>
      <c r="N784" s="70">
        <v>15.01</v>
      </c>
      <c r="O784" s="70">
        <v>14.821999999999999</v>
      </c>
      <c r="P784" s="71">
        <f t="shared" si="24"/>
        <v>2.982310083543813E-2</v>
      </c>
      <c r="Q784" s="71">
        <f t="shared" si="25"/>
        <v>0.21886545560520687</v>
      </c>
    </row>
    <row r="785" spans="1:17">
      <c r="A785" s="69">
        <v>16</v>
      </c>
      <c r="B785" s="70">
        <v>84</v>
      </c>
      <c r="C785" s="70" t="s">
        <v>41</v>
      </c>
      <c r="D785" s="70">
        <v>1410</v>
      </c>
      <c r="E785" s="70">
        <v>2980</v>
      </c>
      <c r="F785" s="70">
        <v>2980</v>
      </c>
      <c r="G785" s="70"/>
      <c r="H785" s="70">
        <v>2980</v>
      </c>
      <c r="I785" s="70">
        <v>865</v>
      </c>
      <c r="J785" s="70"/>
      <c r="K785" s="70">
        <v>1499</v>
      </c>
      <c r="L785" s="70">
        <v>1326</v>
      </c>
      <c r="M785" s="70">
        <v>0.495</v>
      </c>
      <c r="N785" s="70">
        <v>15.01</v>
      </c>
      <c r="O785" s="70">
        <v>14.821999999999999</v>
      </c>
      <c r="P785" s="71">
        <f t="shared" si="24"/>
        <v>2.982310083543813E-2</v>
      </c>
      <c r="Q785" s="71">
        <f t="shared" si="25"/>
        <v>0.21886545560520687</v>
      </c>
    </row>
    <row r="786" spans="1:17">
      <c r="A786" s="69">
        <v>16</v>
      </c>
      <c r="B786" s="70">
        <v>84</v>
      </c>
      <c r="C786" s="70" t="s">
        <v>42</v>
      </c>
      <c r="D786" s="70">
        <v>1470</v>
      </c>
      <c r="E786" s="70">
        <v>3520</v>
      </c>
      <c r="F786" s="70">
        <v>3520</v>
      </c>
      <c r="G786" s="70"/>
      <c r="H786" s="70">
        <v>3520</v>
      </c>
      <c r="I786" s="70">
        <v>957</v>
      </c>
      <c r="J786" s="70"/>
      <c r="K786" s="70">
        <v>1570</v>
      </c>
      <c r="L786" s="70">
        <v>1567</v>
      </c>
      <c r="M786" s="70">
        <v>0.495</v>
      </c>
      <c r="N786" s="70">
        <v>15.01</v>
      </c>
      <c r="O786" s="70">
        <v>14.821999999999999</v>
      </c>
      <c r="P786" s="71">
        <f t="shared" si="24"/>
        <v>2.982310083543813E-2</v>
      </c>
      <c r="Q786" s="71">
        <f t="shared" si="25"/>
        <v>0.21886545560520687</v>
      </c>
    </row>
    <row r="787" spans="1:17">
      <c r="A787" s="69">
        <v>16</v>
      </c>
      <c r="B787" s="70">
        <v>84</v>
      </c>
      <c r="C787" s="70" t="s">
        <v>45</v>
      </c>
      <c r="D787" s="70">
        <v>1480</v>
      </c>
      <c r="E787" s="70">
        <v>4330</v>
      </c>
      <c r="F787" s="70">
        <v>4330</v>
      </c>
      <c r="G787" s="70"/>
      <c r="H787" s="70">
        <v>4330</v>
      </c>
      <c r="I787" s="70">
        <v>1167</v>
      </c>
      <c r="J787" s="70"/>
      <c r="K787" s="70">
        <v>1898</v>
      </c>
      <c r="L787" s="70">
        <v>1929</v>
      </c>
      <c r="M787" s="70">
        <v>0.495</v>
      </c>
      <c r="N787" s="70">
        <v>15.01</v>
      </c>
      <c r="O787" s="70">
        <v>14.821999999999999</v>
      </c>
      <c r="P787" s="71">
        <f t="shared" si="24"/>
        <v>2.982310083543813E-2</v>
      </c>
      <c r="Q787" s="71">
        <f t="shared" si="25"/>
        <v>0.21886545560520687</v>
      </c>
    </row>
    <row r="788" spans="1:17">
      <c r="A788" s="69">
        <v>16</v>
      </c>
      <c r="B788" s="70">
        <v>84</v>
      </c>
      <c r="C788" s="70" t="s">
        <v>46</v>
      </c>
      <c r="D788" s="70">
        <v>1910</v>
      </c>
      <c r="E788" s="70">
        <v>4330</v>
      </c>
      <c r="F788" s="70">
        <v>4330</v>
      </c>
      <c r="G788" s="70"/>
      <c r="H788" s="70">
        <v>4330</v>
      </c>
      <c r="I788" s="70">
        <v>1342</v>
      </c>
      <c r="J788" s="70"/>
      <c r="K788" s="70">
        <v>1898</v>
      </c>
      <c r="L788" s="70">
        <v>1929</v>
      </c>
      <c r="M788" s="70">
        <v>0.495</v>
      </c>
      <c r="N788" s="70">
        <v>15.01</v>
      </c>
      <c r="O788" s="70">
        <v>14.821999999999999</v>
      </c>
      <c r="P788" s="71">
        <f t="shared" si="24"/>
        <v>2.982310083543813E-2</v>
      </c>
      <c r="Q788" s="71">
        <f t="shared" si="25"/>
        <v>0.21886545560520687</v>
      </c>
    </row>
    <row r="789" spans="1:17">
      <c r="A789" s="69">
        <v>16</v>
      </c>
      <c r="B789" s="70">
        <v>84</v>
      </c>
      <c r="C789" s="70" t="s">
        <v>51</v>
      </c>
      <c r="D789" s="70">
        <v>1910</v>
      </c>
      <c r="E789" s="70">
        <v>5960</v>
      </c>
      <c r="F789" s="70">
        <v>5960</v>
      </c>
      <c r="G789" s="70"/>
      <c r="H789" s="70">
        <v>5960</v>
      </c>
      <c r="I789" s="70">
        <v>1575</v>
      </c>
      <c r="J789" s="70"/>
      <c r="K789" s="70">
        <v>2518</v>
      </c>
      <c r="L789" s="70">
        <v>2652</v>
      </c>
      <c r="M789" s="70">
        <v>0.495</v>
      </c>
      <c r="N789" s="70">
        <v>15.01</v>
      </c>
      <c r="O789" s="70">
        <v>14.821999999999999</v>
      </c>
      <c r="P789" s="71">
        <f t="shared" si="24"/>
        <v>2.982310083543813E-2</v>
      </c>
      <c r="Q789" s="71">
        <f t="shared" si="25"/>
        <v>0.21886545560520687</v>
      </c>
    </row>
    <row r="790" spans="1:17">
      <c r="A790" s="69">
        <v>16</v>
      </c>
      <c r="B790" s="70">
        <v>84</v>
      </c>
      <c r="C790" s="70" t="s">
        <v>52</v>
      </c>
      <c r="D790" s="70">
        <v>1480</v>
      </c>
      <c r="E790" s="70">
        <v>5960</v>
      </c>
      <c r="F790" s="70">
        <v>5960</v>
      </c>
      <c r="G790" s="70"/>
      <c r="H790" s="70">
        <v>5960</v>
      </c>
      <c r="I790" s="70">
        <v>1575</v>
      </c>
      <c r="J790" s="70"/>
      <c r="K790" s="70">
        <v>2518</v>
      </c>
      <c r="L790" s="70">
        <v>2652</v>
      </c>
      <c r="M790" s="70">
        <v>0.495</v>
      </c>
      <c r="N790" s="70">
        <v>15.01</v>
      </c>
      <c r="O790" s="70">
        <v>14.821999999999999</v>
      </c>
      <c r="P790" s="71">
        <f t="shared" si="24"/>
        <v>2.982310083543813E-2</v>
      </c>
      <c r="Q790" s="71">
        <f t="shared" si="25"/>
        <v>0.21886545560520687</v>
      </c>
    </row>
    <row r="791" spans="1:17">
      <c r="A791" s="69">
        <v>16</v>
      </c>
      <c r="B791" s="70">
        <v>84</v>
      </c>
      <c r="C791" s="70" t="s">
        <v>56</v>
      </c>
      <c r="D791" s="70">
        <v>1910</v>
      </c>
      <c r="E791" s="70">
        <v>6770</v>
      </c>
      <c r="F791" s="70">
        <v>6770</v>
      </c>
      <c r="G791" s="70"/>
      <c r="H791" s="70">
        <v>6770</v>
      </c>
      <c r="I791" s="70">
        <v>1773</v>
      </c>
      <c r="J791" s="70"/>
      <c r="K791" s="70">
        <v>2809</v>
      </c>
      <c r="L791" s="70">
        <v>3014</v>
      </c>
      <c r="M791" s="70">
        <v>0.495</v>
      </c>
      <c r="N791" s="70">
        <v>15.01</v>
      </c>
      <c r="O791" s="70">
        <v>14.821999999999999</v>
      </c>
      <c r="P791" s="71">
        <f t="shared" si="24"/>
        <v>2.982310083543813E-2</v>
      </c>
      <c r="Q791" s="71">
        <f t="shared" si="25"/>
        <v>0.21886545560520687</v>
      </c>
    </row>
    <row r="792" spans="1:17">
      <c r="A792" s="69">
        <v>16</v>
      </c>
      <c r="B792" s="70">
        <v>84</v>
      </c>
      <c r="C792" s="70" t="s">
        <v>53</v>
      </c>
      <c r="D792" s="70">
        <v>1480</v>
      </c>
      <c r="E792" s="70">
        <v>6770</v>
      </c>
      <c r="F792" s="70">
        <v>6770</v>
      </c>
      <c r="G792" s="70"/>
      <c r="H792" s="70">
        <v>6770</v>
      </c>
      <c r="I792" s="70">
        <v>1773</v>
      </c>
      <c r="J792" s="70"/>
      <c r="K792" s="70">
        <v>2809</v>
      </c>
      <c r="L792" s="70">
        <v>3014</v>
      </c>
      <c r="M792" s="70">
        <v>0.495</v>
      </c>
      <c r="N792" s="70">
        <v>15.01</v>
      </c>
      <c r="O792" s="70">
        <v>14.821999999999999</v>
      </c>
      <c r="P792" s="71">
        <f t="shared" si="24"/>
        <v>2.982310083543813E-2</v>
      </c>
      <c r="Q792" s="71">
        <f t="shared" si="25"/>
        <v>0.21886545560520687</v>
      </c>
    </row>
    <row r="793" spans="1:17">
      <c r="A793" s="69">
        <v>16</v>
      </c>
      <c r="B793" s="70">
        <v>95</v>
      </c>
      <c r="C793" s="70" t="s">
        <v>45</v>
      </c>
      <c r="D793" s="70">
        <v>2180</v>
      </c>
      <c r="E793" s="70">
        <v>4950</v>
      </c>
      <c r="F793" s="70"/>
      <c r="G793" s="70"/>
      <c r="H793" s="70">
        <v>4950</v>
      </c>
      <c r="I793" s="70"/>
      <c r="J793" s="70"/>
      <c r="K793" s="70">
        <v>2161</v>
      </c>
      <c r="L793" s="70">
        <v>2196</v>
      </c>
      <c r="M793" s="70">
        <v>0.56599999999999995</v>
      </c>
      <c r="N793" s="70">
        <v>14.868</v>
      </c>
      <c r="O793" s="70"/>
      <c r="P793" s="71">
        <f t="shared" si="24"/>
        <v>3.3944604624052847E-2</v>
      </c>
      <c r="Q793" s="71">
        <f t="shared" si="25"/>
        <v>0.21474395181659217</v>
      </c>
    </row>
    <row r="794" spans="1:17">
      <c r="A794" s="69">
        <v>16</v>
      </c>
      <c r="B794" s="70">
        <v>95</v>
      </c>
      <c r="C794" s="70" t="s">
        <v>46</v>
      </c>
      <c r="D794" s="70">
        <v>2580</v>
      </c>
      <c r="E794" s="70">
        <v>4950</v>
      </c>
      <c r="F794" s="70"/>
      <c r="G794" s="70"/>
      <c r="H794" s="70">
        <v>4950</v>
      </c>
      <c r="I794" s="70"/>
      <c r="J794" s="70"/>
      <c r="K794" s="70">
        <v>2161</v>
      </c>
      <c r="L794" s="70">
        <v>2196</v>
      </c>
      <c r="M794" s="70">
        <v>0.56599999999999995</v>
      </c>
      <c r="N794" s="70">
        <v>14.868</v>
      </c>
      <c r="O794" s="70"/>
      <c r="P794" s="71">
        <f t="shared" si="24"/>
        <v>3.3944604624052847E-2</v>
      </c>
      <c r="Q794" s="71">
        <f t="shared" si="25"/>
        <v>0.21474395181659217</v>
      </c>
    </row>
    <row r="795" spans="1:17">
      <c r="A795" s="69">
        <v>16</v>
      </c>
      <c r="B795" s="70">
        <v>95</v>
      </c>
      <c r="C795" s="70" t="s">
        <v>51</v>
      </c>
      <c r="D795" s="70">
        <v>2580</v>
      </c>
      <c r="E795" s="70">
        <v>6810</v>
      </c>
      <c r="F795" s="70"/>
      <c r="G795" s="70"/>
      <c r="H795" s="70">
        <v>6810</v>
      </c>
      <c r="I795" s="70"/>
      <c r="J795" s="70"/>
      <c r="K795" s="70">
        <v>2866</v>
      </c>
      <c r="L795" s="70">
        <v>3019</v>
      </c>
      <c r="M795" s="70">
        <v>0.56599999999999995</v>
      </c>
      <c r="N795" s="70">
        <v>14.868</v>
      </c>
      <c r="O795" s="70"/>
      <c r="P795" s="71">
        <f t="shared" si="24"/>
        <v>3.3944604624052847E-2</v>
      </c>
      <c r="Q795" s="71">
        <f t="shared" si="25"/>
        <v>0.21474395181659217</v>
      </c>
    </row>
    <row r="796" spans="1:17">
      <c r="A796" s="69">
        <v>16</v>
      </c>
      <c r="B796" s="70">
        <v>95</v>
      </c>
      <c r="C796" s="70" t="s">
        <v>52</v>
      </c>
      <c r="D796" s="70">
        <v>2230</v>
      </c>
      <c r="E796" s="70">
        <v>6810</v>
      </c>
      <c r="F796" s="70"/>
      <c r="G796" s="70"/>
      <c r="H796" s="70">
        <v>6810</v>
      </c>
      <c r="I796" s="70"/>
      <c r="J796" s="70"/>
      <c r="K796" s="70">
        <v>2866</v>
      </c>
      <c r="L796" s="70">
        <v>3019</v>
      </c>
      <c r="M796" s="70">
        <v>0.56599999999999995</v>
      </c>
      <c r="N796" s="70">
        <v>14.868</v>
      </c>
      <c r="O796" s="70"/>
      <c r="P796" s="71">
        <f t="shared" si="24"/>
        <v>3.3944604624052847E-2</v>
      </c>
      <c r="Q796" s="71">
        <f t="shared" si="25"/>
        <v>0.21474395181659217</v>
      </c>
    </row>
    <row r="797" spans="1:17">
      <c r="A797" s="69">
        <v>16</v>
      </c>
      <c r="B797" s="70">
        <v>95</v>
      </c>
      <c r="C797" s="70" t="s">
        <v>56</v>
      </c>
      <c r="D797" s="70">
        <v>2580</v>
      </c>
      <c r="E797" s="70">
        <v>7740</v>
      </c>
      <c r="F797" s="70"/>
      <c r="G797" s="70"/>
      <c r="H797" s="70">
        <v>7740</v>
      </c>
      <c r="I797" s="70"/>
      <c r="J797" s="70"/>
      <c r="K797" s="70">
        <v>3198</v>
      </c>
      <c r="L797" s="70">
        <v>3431</v>
      </c>
      <c r="M797" s="70">
        <v>0.56599999999999995</v>
      </c>
      <c r="N797" s="70">
        <v>14.868</v>
      </c>
      <c r="O797" s="70"/>
      <c r="P797" s="71">
        <f t="shared" si="24"/>
        <v>3.3944604624052847E-2</v>
      </c>
      <c r="Q797" s="71">
        <f t="shared" si="25"/>
        <v>0.21474395181659217</v>
      </c>
    </row>
    <row r="798" spans="1:17">
      <c r="A798" s="69">
        <v>16</v>
      </c>
      <c r="B798" s="70">
        <v>95</v>
      </c>
      <c r="C798" s="70" t="s">
        <v>53</v>
      </c>
      <c r="D798" s="70">
        <v>2230</v>
      </c>
      <c r="E798" s="70">
        <v>7740</v>
      </c>
      <c r="F798" s="70"/>
      <c r="G798" s="70"/>
      <c r="H798" s="70">
        <v>7740</v>
      </c>
      <c r="I798" s="70"/>
      <c r="J798" s="70"/>
      <c r="K798" s="70">
        <v>3198</v>
      </c>
      <c r="L798" s="70">
        <v>3431</v>
      </c>
      <c r="M798" s="70">
        <v>0.56599999999999995</v>
      </c>
      <c r="N798" s="70">
        <v>14.868</v>
      </c>
      <c r="O798" s="70"/>
      <c r="P798" s="71">
        <f t="shared" si="24"/>
        <v>3.3944604624052847E-2</v>
      </c>
      <c r="Q798" s="71">
        <f t="shared" si="25"/>
        <v>0.21474395181659217</v>
      </c>
    </row>
    <row r="799" spans="1:17">
      <c r="A799" s="69">
        <v>16</v>
      </c>
      <c r="B799" s="70">
        <v>97</v>
      </c>
      <c r="C799" s="70" t="s">
        <v>45</v>
      </c>
      <c r="D799" s="70">
        <v>2270</v>
      </c>
      <c r="E799" s="70">
        <v>5030</v>
      </c>
      <c r="F799" s="70"/>
      <c r="G799" s="70"/>
      <c r="H799" s="70">
        <v>5030</v>
      </c>
      <c r="I799" s="70"/>
      <c r="J799" s="70"/>
      <c r="K799" s="70">
        <v>2194</v>
      </c>
      <c r="L799" s="70">
        <v>2230</v>
      </c>
      <c r="M799" s="70">
        <v>0.57499999999999996</v>
      </c>
      <c r="N799" s="70">
        <v>14.85</v>
      </c>
      <c r="O799" s="70"/>
      <c r="P799" s="71">
        <f t="shared" si="24"/>
        <v>3.4464251020011674E-2</v>
      </c>
      <c r="Q799" s="71">
        <f t="shared" si="25"/>
        <v>0.21422430542063334</v>
      </c>
    </row>
    <row r="800" spans="1:17">
      <c r="A800" s="69">
        <v>16</v>
      </c>
      <c r="B800" s="70">
        <v>97</v>
      </c>
      <c r="C800" s="70" t="s">
        <v>46</v>
      </c>
      <c r="D800" s="70">
        <v>2990</v>
      </c>
      <c r="E800" s="70">
        <v>5030</v>
      </c>
      <c r="F800" s="70"/>
      <c r="G800" s="70"/>
      <c r="H800" s="70">
        <v>5030</v>
      </c>
      <c r="I800" s="70"/>
      <c r="J800" s="70"/>
      <c r="K800" s="70">
        <v>2194</v>
      </c>
      <c r="L800" s="70">
        <v>2230</v>
      </c>
      <c r="M800" s="70">
        <v>0.57499999999999996</v>
      </c>
      <c r="N800" s="70">
        <v>14.85</v>
      </c>
      <c r="O800" s="70"/>
      <c r="P800" s="71">
        <f t="shared" si="24"/>
        <v>3.4464251020011674E-2</v>
      </c>
      <c r="Q800" s="71">
        <f t="shared" si="25"/>
        <v>0.21422430542063334</v>
      </c>
    </row>
    <row r="801" spans="1:17">
      <c r="A801" s="69">
        <v>16</v>
      </c>
      <c r="B801" s="70">
        <v>97</v>
      </c>
      <c r="C801" s="70" t="s">
        <v>51</v>
      </c>
      <c r="D801" s="70">
        <v>2990</v>
      </c>
      <c r="E801" s="70">
        <v>6920</v>
      </c>
      <c r="F801" s="70"/>
      <c r="G801" s="70"/>
      <c r="H801" s="70">
        <v>6920</v>
      </c>
      <c r="I801" s="70"/>
      <c r="J801" s="70"/>
      <c r="K801" s="70">
        <v>2910</v>
      </c>
      <c r="L801" s="70">
        <v>3067</v>
      </c>
      <c r="M801" s="70">
        <v>0.57499999999999996</v>
      </c>
      <c r="N801" s="70">
        <v>14.85</v>
      </c>
      <c r="O801" s="70"/>
      <c r="P801" s="71">
        <f t="shared" si="24"/>
        <v>3.4464251020011674E-2</v>
      </c>
      <c r="Q801" s="71">
        <f t="shared" si="25"/>
        <v>0.21422430542063334</v>
      </c>
    </row>
    <row r="802" spans="1:17">
      <c r="A802" s="69">
        <v>16</v>
      </c>
      <c r="B802" s="70">
        <v>97</v>
      </c>
      <c r="C802" s="70" t="s">
        <v>52</v>
      </c>
      <c r="D802" s="70">
        <v>2340</v>
      </c>
      <c r="E802" s="70">
        <v>6920</v>
      </c>
      <c r="F802" s="70"/>
      <c r="G802" s="70"/>
      <c r="H802" s="70">
        <v>6920</v>
      </c>
      <c r="I802" s="70"/>
      <c r="J802" s="70"/>
      <c r="K802" s="70">
        <v>2910</v>
      </c>
      <c r="L802" s="70">
        <v>3067</v>
      </c>
      <c r="M802" s="70">
        <v>0.57499999999999996</v>
      </c>
      <c r="N802" s="70">
        <v>14.85</v>
      </c>
      <c r="O802" s="70"/>
      <c r="P802" s="71">
        <f t="shared" si="24"/>
        <v>3.4464251020011674E-2</v>
      </c>
      <c r="Q802" s="71">
        <f t="shared" si="25"/>
        <v>0.21422430542063334</v>
      </c>
    </row>
    <row r="803" spans="1:17">
      <c r="A803" s="69">
        <v>16</v>
      </c>
      <c r="B803" s="70">
        <v>97</v>
      </c>
      <c r="C803" s="70" t="s">
        <v>56</v>
      </c>
      <c r="D803" s="70">
        <v>2990</v>
      </c>
      <c r="E803" s="70">
        <v>7860</v>
      </c>
      <c r="F803" s="70"/>
      <c r="G803" s="70"/>
      <c r="H803" s="70">
        <v>7860</v>
      </c>
      <c r="I803" s="70"/>
      <c r="J803" s="70"/>
      <c r="K803" s="70">
        <v>3246</v>
      </c>
      <c r="L803" s="70">
        <v>3485</v>
      </c>
      <c r="M803" s="70">
        <v>0.57499999999999996</v>
      </c>
      <c r="N803" s="70">
        <v>14.85</v>
      </c>
      <c r="O803" s="70"/>
      <c r="P803" s="71">
        <f t="shared" si="24"/>
        <v>3.4464251020011674E-2</v>
      </c>
      <c r="Q803" s="71">
        <f t="shared" si="25"/>
        <v>0.21422430542063334</v>
      </c>
    </row>
    <row r="804" spans="1:17">
      <c r="A804" s="69">
        <v>16</v>
      </c>
      <c r="B804" s="70">
        <v>97</v>
      </c>
      <c r="C804" s="70" t="s">
        <v>53</v>
      </c>
      <c r="D804" s="70">
        <v>2340</v>
      </c>
      <c r="E804" s="70">
        <v>7860</v>
      </c>
      <c r="F804" s="70"/>
      <c r="G804" s="70"/>
      <c r="H804" s="70">
        <v>7860</v>
      </c>
      <c r="I804" s="70"/>
      <c r="J804" s="70"/>
      <c r="K804" s="70">
        <v>3246</v>
      </c>
      <c r="L804" s="70">
        <v>3485</v>
      </c>
      <c r="M804" s="70">
        <v>0.57499999999999996</v>
      </c>
      <c r="N804" s="70">
        <v>14.85</v>
      </c>
      <c r="O804" s="70"/>
      <c r="P804" s="71">
        <f t="shared" si="24"/>
        <v>3.4464251020011674E-2</v>
      </c>
      <c r="Q804" s="71">
        <f t="shared" si="25"/>
        <v>0.21422430542063334</v>
      </c>
    </row>
    <row r="805" spans="1:17">
      <c r="A805" s="69">
        <v>16</v>
      </c>
      <c r="B805" s="70">
        <v>109</v>
      </c>
      <c r="C805" s="70" t="s">
        <v>40</v>
      </c>
      <c r="D805" s="70">
        <v>2560</v>
      </c>
      <c r="E805" s="70">
        <v>3950</v>
      </c>
      <c r="F805" s="70">
        <v>3950</v>
      </c>
      <c r="G805" s="70"/>
      <c r="H805" s="70">
        <v>3950</v>
      </c>
      <c r="I805" s="70">
        <v>1116</v>
      </c>
      <c r="J805" s="70"/>
      <c r="K805" s="70">
        <v>1772</v>
      </c>
      <c r="L805" s="70">
        <v>1739</v>
      </c>
      <c r="M805" s="70">
        <v>0.65600000000000003</v>
      </c>
      <c r="N805" s="70">
        <v>14.688000000000001</v>
      </c>
      <c r="O805" s="70">
        <v>14.5</v>
      </c>
      <c r="P805" s="71">
        <f t="shared" si="24"/>
        <v>3.9112741402758881E-2</v>
      </c>
      <c r="Q805" s="71">
        <f t="shared" si="25"/>
        <v>0.20957581503788614</v>
      </c>
    </row>
    <row r="806" spans="1:17">
      <c r="A806" s="69">
        <v>16</v>
      </c>
      <c r="B806" s="70">
        <v>109</v>
      </c>
      <c r="C806" s="70" t="s">
        <v>41</v>
      </c>
      <c r="D806" s="70">
        <v>2560</v>
      </c>
      <c r="E806" s="70">
        <v>3950</v>
      </c>
      <c r="F806" s="70">
        <v>3950</v>
      </c>
      <c r="G806" s="70"/>
      <c r="H806" s="70">
        <v>3950</v>
      </c>
      <c r="I806" s="70">
        <v>1181</v>
      </c>
      <c r="J806" s="70"/>
      <c r="K806" s="70">
        <v>1965</v>
      </c>
      <c r="L806" s="70">
        <v>1739</v>
      </c>
      <c r="M806" s="70">
        <v>0.65600000000000003</v>
      </c>
      <c r="N806" s="70">
        <v>14.688000000000001</v>
      </c>
      <c r="O806" s="70">
        <v>14.5</v>
      </c>
      <c r="P806" s="71">
        <f t="shared" si="24"/>
        <v>3.9112741402758881E-2</v>
      </c>
      <c r="Q806" s="71">
        <f t="shared" si="25"/>
        <v>0.20957581503788614</v>
      </c>
    </row>
    <row r="807" spans="1:17">
      <c r="A807" s="69">
        <v>16</v>
      </c>
      <c r="B807" s="70">
        <v>109</v>
      </c>
      <c r="C807" s="70" t="s">
        <v>45</v>
      </c>
      <c r="D807" s="70">
        <v>3080</v>
      </c>
      <c r="E807" s="70">
        <v>5740</v>
      </c>
      <c r="F807" s="70">
        <v>5740</v>
      </c>
      <c r="G807" s="70"/>
      <c r="H807" s="70">
        <v>5740</v>
      </c>
      <c r="I807" s="70">
        <v>1594</v>
      </c>
      <c r="J807" s="70"/>
      <c r="K807" s="70">
        <v>2489</v>
      </c>
      <c r="L807" s="70">
        <v>1739</v>
      </c>
      <c r="M807" s="70">
        <v>0.65600000000000003</v>
      </c>
      <c r="N807" s="70">
        <v>14.688000000000001</v>
      </c>
      <c r="O807" s="70">
        <v>14.5</v>
      </c>
      <c r="P807" s="71">
        <f t="shared" si="24"/>
        <v>3.9112741402758881E-2</v>
      </c>
      <c r="Q807" s="71">
        <f t="shared" si="25"/>
        <v>0.20957581503788614</v>
      </c>
    </row>
    <row r="808" spans="1:17">
      <c r="A808" s="69">
        <v>16</v>
      </c>
      <c r="B808" s="70">
        <v>118</v>
      </c>
      <c r="C808" s="70" t="s">
        <v>40</v>
      </c>
      <c r="D808" s="70">
        <v>3170</v>
      </c>
      <c r="E808" s="70">
        <v>4300</v>
      </c>
      <c r="F808" s="70">
        <v>4300</v>
      </c>
      <c r="G808" s="70"/>
      <c r="H808" s="70">
        <v>4300</v>
      </c>
      <c r="I808" s="70">
        <v>1224</v>
      </c>
      <c r="J808" s="70"/>
      <c r="K808" s="70">
        <v>1924</v>
      </c>
      <c r="L808" s="70">
        <v>1889</v>
      </c>
      <c r="M808" s="70">
        <v>0.71499999999999997</v>
      </c>
      <c r="N808" s="70">
        <v>14.57</v>
      </c>
      <c r="O808" s="70">
        <v>14.382</v>
      </c>
      <c r="P808" s="71">
        <f t="shared" si="24"/>
        <v>4.2466582475228262E-2</v>
      </c>
      <c r="Q808" s="71">
        <f t="shared" si="25"/>
        <v>0.20622197396541675</v>
      </c>
    </row>
    <row r="809" spans="1:17">
      <c r="A809" s="69">
        <v>16</v>
      </c>
      <c r="B809" s="70">
        <v>118</v>
      </c>
      <c r="C809" s="70" t="s">
        <v>41</v>
      </c>
      <c r="D809" s="70">
        <v>3170</v>
      </c>
      <c r="E809" s="70">
        <v>4300</v>
      </c>
      <c r="F809" s="70">
        <v>4300</v>
      </c>
      <c r="G809" s="70"/>
      <c r="H809" s="70">
        <v>4300</v>
      </c>
      <c r="I809" s="70">
        <v>1296</v>
      </c>
      <c r="J809" s="70"/>
      <c r="K809" s="70">
        <v>2131</v>
      </c>
      <c r="L809" s="70">
        <v>1889</v>
      </c>
      <c r="M809" s="70">
        <v>0.71499999999999997</v>
      </c>
      <c r="N809" s="70">
        <v>14.57</v>
      </c>
      <c r="O809" s="70">
        <v>14.382</v>
      </c>
      <c r="P809" s="71">
        <f t="shared" si="24"/>
        <v>4.2466582475228262E-2</v>
      </c>
      <c r="Q809" s="71">
        <f t="shared" si="25"/>
        <v>0.20622197396541675</v>
      </c>
    </row>
    <row r="810" spans="1:17">
      <c r="A810" s="69">
        <v>16</v>
      </c>
      <c r="B810" s="70">
        <v>118</v>
      </c>
      <c r="C810" s="70" t="s">
        <v>45</v>
      </c>
      <c r="D810" s="70">
        <v>3680</v>
      </c>
      <c r="E810" s="70">
        <v>6260</v>
      </c>
      <c r="F810" s="70">
        <v>6260</v>
      </c>
      <c r="G810" s="70"/>
      <c r="H810" s="70">
        <v>6260</v>
      </c>
      <c r="I810" s="70">
        <v>1741</v>
      </c>
      <c r="J810" s="70"/>
      <c r="K810" s="70">
        <v>2703</v>
      </c>
      <c r="L810" s="70">
        <v>2747</v>
      </c>
      <c r="M810" s="70">
        <v>0.71499999999999997</v>
      </c>
      <c r="N810" s="70">
        <v>14.57</v>
      </c>
      <c r="O810" s="70">
        <v>14.382</v>
      </c>
      <c r="P810" s="71">
        <f t="shared" si="24"/>
        <v>4.2466582475228262E-2</v>
      </c>
      <c r="Q810" s="71">
        <f t="shared" si="25"/>
        <v>0.20622197396541675</v>
      </c>
    </row>
    <row r="811" spans="1:17">
      <c r="A811" s="72">
        <v>18.625</v>
      </c>
      <c r="B811" s="73">
        <v>87.5</v>
      </c>
      <c r="C811" s="73" t="s">
        <v>58</v>
      </c>
      <c r="D811" s="73">
        <v>630</v>
      </c>
      <c r="E811" s="73">
        <v>1630</v>
      </c>
      <c r="F811" s="73">
        <v>1630</v>
      </c>
      <c r="G811" s="73"/>
      <c r="H811" s="73">
        <v>1630</v>
      </c>
      <c r="I811" s="73">
        <v>559</v>
      </c>
      <c r="J811" s="73"/>
      <c r="K811" s="73">
        <v>993</v>
      </c>
      <c r="L811" s="73">
        <v>995</v>
      </c>
      <c r="M811" s="73">
        <v>0.435</v>
      </c>
      <c r="N811" s="73">
        <v>17.754999999999999</v>
      </c>
      <c r="O811" s="73">
        <v>17.567</v>
      </c>
      <c r="P811" s="74">
        <f t="shared" si="24"/>
        <v>3.0746648533126142E-2</v>
      </c>
      <c r="Q811" s="74">
        <f t="shared" si="25"/>
        <v>0.3062366669904798</v>
      </c>
    </row>
    <row r="812" spans="1:17">
      <c r="A812" s="72">
        <v>18.625</v>
      </c>
      <c r="B812" s="73">
        <v>87.5</v>
      </c>
      <c r="C812" s="73" t="s">
        <v>40</v>
      </c>
      <c r="D812" s="73">
        <v>630</v>
      </c>
      <c r="E812" s="73">
        <v>2250</v>
      </c>
      <c r="F812" s="73">
        <v>2250</v>
      </c>
      <c r="G812" s="73"/>
      <c r="H812" s="73">
        <v>2250</v>
      </c>
      <c r="I812" s="73">
        <v>754</v>
      </c>
      <c r="J812" s="73"/>
      <c r="K812" s="73">
        <v>1329</v>
      </c>
      <c r="L812" s="73">
        <v>1368</v>
      </c>
      <c r="M812" s="73">
        <v>0.435</v>
      </c>
      <c r="N812" s="73">
        <v>17.754999999999999</v>
      </c>
      <c r="O812" s="73">
        <v>17.567</v>
      </c>
      <c r="P812" s="74">
        <f t="shared" si="24"/>
        <v>3.0746648533126142E-2</v>
      </c>
      <c r="Q812" s="74">
        <f t="shared" si="25"/>
        <v>0.3062366669904798</v>
      </c>
    </row>
    <row r="813" spans="1:17">
      <c r="A813" s="72">
        <v>18.625</v>
      </c>
      <c r="B813" s="73">
        <v>87.5</v>
      </c>
      <c r="C813" s="73" t="s">
        <v>41</v>
      </c>
      <c r="D813" s="73">
        <v>630</v>
      </c>
      <c r="E813" s="73">
        <v>2250</v>
      </c>
      <c r="F813" s="73">
        <v>2250</v>
      </c>
      <c r="G813" s="73"/>
      <c r="H813" s="73">
        <v>2250</v>
      </c>
      <c r="I813" s="73">
        <v>794</v>
      </c>
      <c r="J813" s="73"/>
      <c r="K813" s="73">
        <v>1427</v>
      </c>
      <c r="L813" s="73">
        <v>1368</v>
      </c>
      <c r="M813" s="73">
        <v>0.435</v>
      </c>
      <c r="N813" s="73">
        <v>17.754999999999999</v>
      </c>
      <c r="O813" s="73">
        <v>17.567</v>
      </c>
      <c r="P813" s="74">
        <f t="shared" si="24"/>
        <v>3.0746648533126142E-2</v>
      </c>
      <c r="Q813" s="74">
        <f t="shared" si="25"/>
        <v>0.3062366669904798</v>
      </c>
    </row>
    <row r="814" spans="1:17">
      <c r="A814" s="72">
        <v>18.625</v>
      </c>
      <c r="B814" s="73">
        <v>87.5</v>
      </c>
      <c r="C814" s="73" t="s">
        <v>45</v>
      </c>
      <c r="D814" s="73">
        <v>630</v>
      </c>
      <c r="E814" s="73">
        <v>3270</v>
      </c>
      <c r="F814" s="73">
        <v>3270</v>
      </c>
      <c r="G814" s="73"/>
      <c r="H814" s="73">
        <v>3270</v>
      </c>
      <c r="I814" s="73">
        <v>1079</v>
      </c>
      <c r="J814" s="73"/>
      <c r="K814" s="73">
        <v>1887</v>
      </c>
      <c r="L814" s="73">
        <v>1990</v>
      </c>
      <c r="M814" s="73">
        <v>0.435</v>
      </c>
      <c r="N814" s="73">
        <v>17.754999999999999</v>
      </c>
      <c r="O814" s="73">
        <v>17.567</v>
      </c>
      <c r="P814" s="74">
        <f t="shared" si="24"/>
        <v>3.0746648533126142E-2</v>
      </c>
      <c r="Q814" s="74">
        <f t="shared" si="25"/>
        <v>0.3062366669904798</v>
      </c>
    </row>
    <row r="815" spans="1:17">
      <c r="A815" s="72">
        <v>18.625</v>
      </c>
      <c r="B815" s="73">
        <v>94.5</v>
      </c>
      <c r="C815" s="73" t="s">
        <v>58</v>
      </c>
      <c r="D815" s="73">
        <v>780</v>
      </c>
      <c r="E815" s="73">
        <v>1760</v>
      </c>
      <c r="F815" s="73">
        <v>1760</v>
      </c>
      <c r="G815" s="73"/>
      <c r="H815" s="73">
        <v>1760</v>
      </c>
      <c r="I815" s="73">
        <v>609</v>
      </c>
      <c r="J815" s="73"/>
      <c r="K815" s="73">
        <v>1067</v>
      </c>
      <c r="L815" s="73">
        <v>1068</v>
      </c>
      <c r="M815" s="73">
        <v>0.46800000000000003</v>
      </c>
      <c r="N815" s="73">
        <v>17.689</v>
      </c>
      <c r="O815" s="73">
        <v>17.501000000000001</v>
      </c>
      <c r="P815" s="74">
        <f t="shared" si="24"/>
        <v>3.3019141247328562E-2</v>
      </c>
      <c r="Q815" s="74">
        <f t="shared" si="25"/>
        <v>0.30396417427627737</v>
      </c>
    </row>
    <row r="816" spans="1:17">
      <c r="A816" s="72">
        <v>18.625</v>
      </c>
      <c r="B816" s="73">
        <v>94.5</v>
      </c>
      <c r="C816" s="73" t="s">
        <v>40</v>
      </c>
      <c r="D816" s="73">
        <v>780</v>
      </c>
      <c r="E816" s="73">
        <v>2420</v>
      </c>
      <c r="F816" s="73">
        <v>2420</v>
      </c>
      <c r="G816" s="73"/>
      <c r="H816" s="73">
        <v>2420</v>
      </c>
      <c r="I816" s="73">
        <v>821</v>
      </c>
      <c r="J816" s="73"/>
      <c r="K816" s="73">
        <v>1427</v>
      </c>
      <c r="L816" s="73">
        <v>1469</v>
      </c>
      <c r="M816" s="73">
        <v>0.46800000000000003</v>
      </c>
      <c r="N816" s="73">
        <v>17.689</v>
      </c>
      <c r="O816" s="73">
        <v>17.501000000000001</v>
      </c>
      <c r="P816" s="74">
        <f t="shared" si="24"/>
        <v>3.3019141247328562E-2</v>
      </c>
      <c r="Q816" s="74">
        <f t="shared" si="25"/>
        <v>0.30396417427627737</v>
      </c>
    </row>
    <row r="817" spans="1:17">
      <c r="A817" s="72">
        <v>18.625</v>
      </c>
      <c r="B817" s="73">
        <v>94.5</v>
      </c>
      <c r="C817" s="73" t="s">
        <v>41</v>
      </c>
      <c r="D817" s="73">
        <v>780</v>
      </c>
      <c r="E817" s="73">
        <v>2420</v>
      </c>
      <c r="F817" s="73">
        <v>2420</v>
      </c>
      <c r="G817" s="73"/>
      <c r="H817" s="73">
        <v>2420</v>
      </c>
      <c r="I817" s="73">
        <v>865</v>
      </c>
      <c r="J817" s="73"/>
      <c r="K817" s="73">
        <v>1533</v>
      </c>
      <c r="L817" s="73">
        <v>1469</v>
      </c>
      <c r="M817" s="73">
        <v>0.46800000000000003</v>
      </c>
      <c r="N817" s="73">
        <v>17.689</v>
      </c>
      <c r="O817" s="73">
        <v>17.501000000000001</v>
      </c>
      <c r="P817" s="74">
        <f t="shared" si="24"/>
        <v>3.3019141247328562E-2</v>
      </c>
      <c r="Q817" s="74">
        <f t="shared" si="25"/>
        <v>0.30396417427627737</v>
      </c>
    </row>
    <row r="818" spans="1:17">
      <c r="A818" s="72">
        <v>18.625</v>
      </c>
      <c r="B818" s="73">
        <v>94.5</v>
      </c>
      <c r="C818" s="73" t="s">
        <v>45</v>
      </c>
      <c r="D818" s="73">
        <v>780</v>
      </c>
      <c r="E818" s="73">
        <v>3520</v>
      </c>
      <c r="F818" s="73">
        <v>3520</v>
      </c>
      <c r="G818" s="73"/>
      <c r="H818" s="73">
        <v>3520</v>
      </c>
      <c r="I818" s="73">
        <v>1174</v>
      </c>
      <c r="J818" s="73"/>
      <c r="K818" s="73">
        <v>2027</v>
      </c>
      <c r="L818" s="73">
        <v>2137</v>
      </c>
      <c r="M818" s="73">
        <v>0.46800000000000003</v>
      </c>
      <c r="N818" s="73">
        <v>17.689</v>
      </c>
      <c r="O818" s="73">
        <v>17.501000000000001</v>
      </c>
      <c r="P818" s="74">
        <f t="shared" si="24"/>
        <v>3.3019141247328562E-2</v>
      </c>
      <c r="Q818" s="74">
        <f t="shared" si="25"/>
        <v>0.30396417427627737</v>
      </c>
    </row>
    <row r="819" spans="1:17">
      <c r="A819" s="72">
        <v>18.625</v>
      </c>
      <c r="B819" s="73">
        <v>106</v>
      </c>
      <c r="C819" s="73" t="s">
        <v>58</v>
      </c>
      <c r="D819" s="73">
        <v>1140</v>
      </c>
      <c r="E819" s="73">
        <v>2000</v>
      </c>
      <c r="F819" s="73">
        <v>2000</v>
      </c>
      <c r="G819" s="73"/>
      <c r="H819" s="73">
        <v>2000</v>
      </c>
      <c r="I819" s="73">
        <v>703</v>
      </c>
      <c r="J819" s="73"/>
      <c r="K819" s="73">
        <v>1206</v>
      </c>
      <c r="L819" s="73">
        <v>1208</v>
      </c>
      <c r="M819" s="73">
        <v>0.53100000000000003</v>
      </c>
      <c r="N819" s="73">
        <v>17.562999999999999</v>
      </c>
      <c r="O819" s="73">
        <v>17.375</v>
      </c>
      <c r="P819" s="74">
        <f t="shared" si="24"/>
        <v>3.7334035360404146E-2</v>
      </c>
      <c r="Q819" s="74">
        <f t="shared" si="25"/>
        <v>0.2996492801632018</v>
      </c>
    </row>
    <row r="820" spans="1:17">
      <c r="A820" s="72">
        <v>18.625</v>
      </c>
      <c r="B820" s="73">
        <v>106</v>
      </c>
      <c r="C820" s="73" t="s">
        <v>40</v>
      </c>
      <c r="D820" s="73">
        <v>1140</v>
      </c>
      <c r="E820" s="73">
        <v>2740</v>
      </c>
      <c r="F820" s="73">
        <v>2740</v>
      </c>
      <c r="G820" s="73"/>
      <c r="H820" s="73">
        <v>2740</v>
      </c>
      <c r="I820" s="73">
        <v>948</v>
      </c>
      <c r="J820" s="73"/>
      <c r="K820" s="73">
        <v>1613</v>
      </c>
      <c r="L820" s="73">
        <v>1661</v>
      </c>
      <c r="M820" s="73">
        <v>0.53100000000000003</v>
      </c>
      <c r="N820" s="73">
        <v>17.562999999999999</v>
      </c>
      <c r="O820" s="73">
        <v>17.375</v>
      </c>
      <c r="P820" s="74">
        <f t="shared" si="24"/>
        <v>3.7334035360404146E-2</v>
      </c>
      <c r="Q820" s="74">
        <f t="shared" si="25"/>
        <v>0.2996492801632018</v>
      </c>
    </row>
    <row r="821" spans="1:17">
      <c r="A821" s="72">
        <v>18.625</v>
      </c>
      <c r="B821" s="73">
        <v>106</v>
      </c>
      <c r="C821" s="73" t="s">
        <v>41</v>
      </c>
      <c r="D821" s="73">
        <v>1140</v>
      </c>
      <c r="E821" s="73">
        <v>2740</v>
      </c>
      <c r="F821" s="73">
        <v>2740</v>
      </c>
      <c r="G821" s="73"/>
      <c r="H821" s="73">
        <v>2740</v>
      </c>
      <c r="I821" s="73">
        <v>998</v>
      </c>
      <c r="J821" s="73"/>
      <c r="K821" s="73">
        <v>1733</v>
      </c>
      <c r="L821" s="73">
        <v>1661</v>
      </c>
      <c r="M821" s="73">
        <v>0.53100000000000003</v>
      </c>
      <c r="N821" s="73">
        <v>17.562999999999999</v>
      </c>
      <c r="O821" s="73">
        <v>17.375</v>
      </c>
      <c r="P821" s="74">
        <f t="shared" si="24"/>
        <v>3.7334035360404146E-2</v>
      </c>
      <c r="Q821" s="74">
        <f t="shared" si="25"/>
        <v>0.2996492801632018</v>
      </c>
    </row>
    <row r="822" spans="1:17">
      <c r="A822" s="72">
        <v>18.625</v>
      </c>
      <c r="B822" s="73">
        <v>106</v>
      </c>
      <c r="C822" s="73" t="s">
        <v>45</v>
      </c>
      <c r="D822" s="73">
        <v>1150</v>
      </c>
      <c r="E822" s="73">
        <v>3990</v>
      </c>
      <c r="F822" s="73">
        <v>3990</v>
      </c>
      <c r="G822" s="73"/>
      <c r="H822" s="73">
        <v>3990</v>
      </c>
      <c r="I822" s="73">
        <v>1356</v>
      </c>
      <c r="J822" s="73"/>
      <c r="K822" s="73">
        <v>2292</v>
      </c>
      <c r="L822" s="73">
        <v>2416</v>
      </c>
      <c r="M822" s="73">
        <v>0.53100000000000003</v>
      </c>
      <c r="N822" s="73">
        <v>17.562999999999999</v>
      </c>
      <c r="O822" s="73">
        <v>17.375</v>
      </c>
      <c r="P822" s="74">
        <f t="shared" si="24"/>
        <v>3.7334035360404146E-2</v>
      </c>
      <c r="Q822" s="74">
        <f t="shared" si="25"/>
        <v>0.2996492801632018</v>
      </c>
    </row>
    <row r="823" spans="1:17">
      <c r="A823" s="72">
        <v>18.625</v>
      </c>
      <c r="B823" s="73">
        <v>117.5</v>
      </c>
      <c r="C823" s="73" t="s">
        <v>58</v>
      </c>
      <c r="D823" s="73">
        <v>1500</v>
      </c>
      <c r="E823" s="73">
        <v>2230</v>
      </c>
      <c r="F823" s="73">
        <v>2230</v>
      </c>
      <c r="G823" s="73"/>
      <c r="H823" s="73">
        <v>2230</v>
      </c>
      <c r="I823" s="73">
        <v>795</v>
      </c>
      <c r="J823" s="73"/>
      <c r="K823" s="73">
        <v>1342</v>
      </c>
      <c r="L823" s="73">
        <v>1344</v>
      </c>
      <c r="M823" s="73">
        <v>0.59299999999999997</v>
      </c>
      <c r="N823" s="73">
        <v>17.439</v>
      </c>
      <c r="O823" s="73">
        <v>17.251000000000001</v>
      </c>
      <c r="P823" s="74">
        <f t="shared" si="24"/>
        <v>4.1550324460850982E-2</v>
      </c>
      <c r="Q823" s="74">
        <f t="shared" si="25"/>
        <v>0.29543299106275495</v>
      </c>
    </row>
    <row r="824" spans="1:17">
      <c r="A824" s="72">
        <v>18.625</v>
      </c>
      <c r="B824" s="73">
        <v>117.5</v>
      </c>
      <c r="C824" s="73" t="s">
        <v>40</v>
      </c>
      <c r="D824" s="73">
        <v>1510</v>
      </c>
      <c r="E824" s="73">
        <v>3060</v>
      </c>
      <c r="F824" s="73">
        <v>3060</v>
      </c>
      <c r="G824" s="73"/>
      <c r="H824" s="73">
        <v>3060</v>
      </c>
      <c r="I824" s="73">
        <v>1072</v>
      </c>
      <c r="J824" s="73"/>
      <c r="K824" s="73">
        <v>1795</v>
      </c>
      <c r="L824" s="73">
        <v>1849</v>
      </c>
      <c r="M824" s="73">
        <v>0.59299999999999997</v>
      </c>
      <c r="N824" s="73">
        <v>17.439</v>
      </c>
      <c r="O824" s="73">
        <v>17.251000000000001</v>
      </c>
      <c r="P824" s="74">
        <f t="shared" si="24"/>
        <v>4.1550324460850982E-2</v>
      </c>
      <c r="Q824" s="74">
        <f t="shared" si="25"/>
        <v>0.29543299106275495</v>
      </c>
    </row>
    <row r="825" spans="1:17">
      <c r="A825" s="72">
        <v>18.625</v>
      </c>
      <c r="B825" s="73">
        <v>117.5</v>
      </c>
      <c r="C825" s="73" t="s">
        <v>41</v>
      </c>
      <c r="D825" s="73">
        <v>1510</v>
      </c>
      <c r="E825" s="73">
        <v>3060</v>
      </c>
      <c r="F825" s="73">
        <v>3060</v>
      </c>
      <c r="G825" s="73"/>
      <c r="H825" s="73">
        <v>3060</v>
      </c>
      <c r="I825" s="73">
        <v>1129</v>
      </c>
      <c r="J825" s="73"/>
      <c r="K825" s="73">
        <v>1929</v>
      </c>
      <c r="L825" s="73">
        <v>1849</v>
      </c>
      <c r="M825" s="73">
        <v>0.59299999999999997</v>
      </c>
      <c r="N825" s="73">
        <v>17.439</v>
      </c>
      <c r="O825" s="73">
        <v>17.251000000000001</v>
      </c>
      <c r="P825" s="74">
        <f t="shared" si="24"/>
        <v>4.1550324460850982E-2</v>
      </c>
      <c r="Q825" s="74">
        <f t="shared" si="25"/>
        <v>0.29543299106275495</v>
      </c>
    </row>
    <row r="826" spans="1:17">
      <c r="A826" s="72">
        <v>18.625</v>
      </c>
      <c r="B826" s="73">
        <v>117.5</v>
      </c>
      <c r="C826" s="73" t="s">
        <v>45</v>
      </c>
      <c r="D826" s="73">
        <v>1620</v>
      </c>
      <c r="E826" s="73">
        <v>4460</v>
      </c>
      <c r="F826" s="73">
        <v>4460</v>
      </c>
      <c r="G826" s="73"/>
      <c r="H826" s="73">
        <v>4460</v>
      </c>
      <c r="I826" s="73">
        <v>1534</v>
      </c>
      <c r="J826" s="73"/>
      <c r="K826" s="73">
        <v>2551</v>
      </c>
      <c r="L826" s="73">
        <v>2689</v>
      </c>
      <c r="M826" s="73">
        <v>0.59299999999999997</v>
      </c>
      <c r="N826" s="73">
        <v>17.439</v>
      </c>
      <c r="O826" s="73">
        <v>17.251000000000001</v>
      </c>
      <c r="P826" s="74">
        <f t="shared" si="24"/>
        <v>4.1550324460850982E-2</v>
      </c>
      <c r="Q826" s="74">
        <f t="shared" si="25"/>
        <v>0.29543299106275495</v>
      </c>
    </row>
    <row r="827" spans="1:17">
      <c r="A827" s="75">
        <v>20</v>
      </c>
      <c r="B827" s="76">
        <v>94</v>
      </c>
      <c r="C827" s="76" t="s">
        <v>58</v>
      </c>
      <c r="D827" s="76">
        <v>520</v>
      </c>
      <c r="E827" s="76">
        <v>1530</v>
      </c>
      <c r="F827" s="76">
        <v>1530</v>
      </c>
      <c r="G827" s="76"/>
      <c r="H827" s="76">
        <v>1530</v>
      </c>
      <c r="I827" s="76">
        <v>581</v>
      </c>
      <c r="J827" s="76"/>
      <c r="K827" s="76">
        <v>1041</v>
      </c>
      <c r="L827" s="76">
        <v>1077</v>
      </c>
      <c r="M827" s="76">
        <v>0.438</v>
      </c>
      <c r="N827" s="76">
        <v>19.123999999999999</v>
      </c>
      <c r="O827" s="76">
        <v>18.936</v>
      </c>
      <c r="P827" s="77">
        <f t="shared" si="24"/>
        <v>3.3293786671847736E-2</v>
      </c>
      <c r="Q827" s="77">
        <f t="shared" si="25"/>
        <v>0.35528208276666012</v>
      </c>
    </row>
    <row r="828" spans="1:17">
      <c r="A828" s="75">
        <v>20</v>
      </c>
      <c r="B828" s="76">
        <v>94</v>
      </c>
      <c r="C828" s="76" t="s">
        <v>40</v>
      </c>
      <c r="D828" s="76">
        <v>520</v>
      </c>
      <c r="E828" s="76">
        <v>2110</v>
      </c>
      <c r="F828" s="76">
        <v>2110</v>
      </c>
      <c r="G828" s="76">
        <v>2110</v>
      </c>
      <c r="H828" s="76">
        <v>2110</v>
      </c>
      <c r="I828" s="76">
        <v>783</v>
      </c>
      <c r="J828" s="76">
        <v>907</v>
      </c>
      <c r="K828" s="76">
        <v>1402</v>
      </c>
      <c r="L828" s="76">
        <v>1480</v>
      </c>
      <c r="M828" s="76">
        <v>0.438</v>
      </c>
      <c r="N828" s="76">
        <v>19.123999999999999</v>
      </c>
      <c r="O828" s="76">
        <v>18.936</v>
      </c>
      <c r="P828" s="77">
        <f t="shared" si="24"/>
        <v>3.3293786671847736E-2</v>
      </c>
      <c r="Q828" s="77">
        <f t="shared" si="25"/>
        <v>0.35528208276666012</v>
      </c>
    </row>
    <row r="829" spans="1:17">
      <c r="A829" s="75">
        <v>20</v>
      </c>
      <c r="B829" s="76">
        <v>94</v>
      </c>
      <c r="C829" s="76" t="s">
        <v>41</v>
      </c>
      <c r="D829" s="76">
        <v>520</v>
      </c>
      <c r="E829" s="76">
        <v>2110</v>
      </c>
      <c r="F829" s="76">
        <v>2110</v>
      </c>
      <c r="G829" s="76">
        <v>2110</v>
      </c>
      <c r="H829" s="76">
        <v>2110</v>
      </c>
      <c r="I829" s="76">
        <v>824</v>
      </c>
      <c r="J829" s="76">
        <v>955</v>
      </c>
      <c r="K829" s="76">
        <v>1479</v>
      </c>
      <c r="L829" s="76">
        <v>1480</v>
      </c>
      <c r="M829" s="76">
        <v>0.438</v>
      </c>
      <c r="N829" s="76">
        <v>19.123999999999999</v>
      </c>
      <c r="O829" s="76">
        <v>18.936</v>
      </c>
      <c r="P829" s="77">
        <f t="shared" si="24"/>
        <v>3.3293786671847736E-2</v>
      </c>
      <c r="Q829" s="77">
        <f t="shared" si="25"/>
        <v>0.35528208276666012</v>
      </c>
    </row>
    <row r="830" spans="1:17">
      <c r="A830" s="75">
        <v>20</v>
      </c>
      <c r="B830" s="76">
        <v>106.5</v>
      </c>
      <c r="C830" s="76" t="s">
        <v>40</v>
      </c>
      <c r="D830" s="76">
        <v>770</v>
      </c>
      <c r="E830" s="76">
        <v>2410</v>
      </c>
      <c r="F830" s="76">
        <v>2410</v>
      </c>
      <c r="G830" s="76">
        <v>2410</v>
      </c>
      <c r="H830" s="76">
        <v>2410</v>
      </c>
      <c r="I830" s="76">
        <v>913</v>
      </c>
      <c r="J830" s="76">
        <v>1056</v>
      </c>
      <c r="K830" s="76">
        <v>1595</v>
      </c>
      <c r="L830" s="76">
        <v>1685</v>
      </c>
      <c r="M830" s="76">
        <v>0.5</v>
      </c>
      <c r="N830" s="76">
        <v>19</v>
      </c>
      <c r="O830" s="76">
        <v>18.812000000000001</v>
      </c>
      <c r="P830" s="77">
        <f t="shared" si="24"/>
        <v>3.7886147270254515E-2</v>
      </c>
      <c r="Q830" s="77">
        <f t="shared" si="25"/>
        <v>0.35068972216825334</v>
      </c>
    </row>
    <row r="831" spans="1:17">
      <c r="A831" s="75">
        <v>20</v>
      </c>
      <c r="B831" s="76">
        <v>106.5</v>
      </c>
      <c r="C831" s="76" t="s">
        <v>41</v>
      </c>
      <c r="D831" s="76">
        <v>770</v>
      </c>
      <c r="E831" s="76">
        <v>2410</v>
      </c>
      <c r="F831" s="76">
        <v>2410</v>
      </c>
      <c r="G831" s="76">
        <v>2410</v>
      </c>
      <c r="H831" s="76">
        <v>2410</v>
      </c>
      <c r="I831" s="76">
        <v>960</v>
      </c>
      <c r="J831" s="76">
        <v>1113</v>
      </c>
      <c r="K831" s="76">
        <v>1683</v>
      </c>
      <c r="L831" s="76">
        <v>1685</v>
      </c>
      <c r="M831" s="76">
        <v>0.5</v>
      </c>
      <c r="N831" s="76">
        <v>19</v>
      </c>
      <c r="O831" s="76">
        <v>18.812000000000001</v>
      </c>
      <c r="P831" s="77">
        <f t="shared" si="24"/>
        <v>3.7886147270254515E-2</v>
      </c>
      <c r="Q831" s="77">
        <f t="shared" si="25"/>
        <v>0.35068972216825334</v>
      </c>
    </row>
    <row r="832" spans="1:17">
      <c r="A832" s="75">
        <v>20</v>
      </c>
      <c r="B832" s="76">
        <v>106.5</v>
      </c>
      <c r="C832" s="76" t="s">
        <v>45</v>
      </c>
      <c r="D832" s="76">
        <v>770</v>
      </c>
      <c r="E832" s="76">
        <v>3500</v>
      </c>
      <c r="F832" s="76">
        <v>3500</v>
      </c>
      <c r="G832" s="76">
        <v>3500</v>
      </c>
      <c r="H832" s="76">
        <v>3500</v>
      </c>
      <c r="I832" s="76">
        <v>1307</v>
      </c>
      <c r="J832" s="76">
        <v>1514</v>
      </c>
      <c r="K832" s="76">
        <v>2281</v>
      </c>
      <c r="L832" s="76">
        <v>2450</v>
      </c>
      <c r="M832" s="76">
        <v>0.5</v>
      </c>
      <c r="N832" s="76">
        <v>19</v>
      </c>
      <c r="O832" s="76">
        <v>18.812000000000001</v>
      </c>
      <c r="P832" s="77">
        <f t="shared" si="24"/>
        <v>3.7886147270254515E-2</v>
      </c>
      <c r="Q832" s="77">
        <f t="shared" si="25"/>
        <v>0.35068972216825334</v>
      </c>
    </row>
    <row r="833" spans="1:17">
      <c r="A833" s="75">
        <v>20</v>
      </c>
      <c r="B833" s="76">
        <v>133</v>
      </c>
      <c r="C833" s="76" t="s">
        <v>41</v>
      </c>
      <c r="D833" s="76">
        <v>1500</v>
      </c>
      <c r="E833" s="76">
        <v>3060</v>
      </c>
      <c r="F833" s="76">
        <v>3060</v>
      </c>
      <c r="G833" s="76">
        <v>3060</v>
      </c>
      <c r="H833" s="76">
        <v>3060</v>
      </c>
      <c r="I833" s="76">
        <v>1253</v>
      </c>
      <c r="J833" s="76">
        <v>1453</v>
      </c>
      <c r="K833" s="76">
        <v>2123</v>
      </c>
      <c r="L833" s="76">
        <v>2125</v>
      </c>
      <c r="M833" s="76">
        <v>0.63500000000000001</v>
      </c>
      <c r="N833" s="76">
        <v>18.73</v>
      </c>
      <c r="O833" s="76">
        <v>18.542000000000002</v>
      </c>
      <c r="P833" s="77">
        <f t="shared" si="24"/>
        <v>4.778230036914706E-2</v>
      </c>
      <c r="Q833" s="77">
        <f t="shared" si="25"/>
        <v>0.34079356906936076</v>
      </c>
    </row>
    <row r="834" spans="1:17">
      <c r="A834" s="75">
        <v>20</v>
      </c>
      <c r="B834" s="76">
        <v>133</v>
      </c>
      <c r="C834" s="76" t="s">
        <v>43</v>
      </c>
      <c r="D834" s="76">
        <v>1600</v>
      </c>
      <c r="E834" s="76">
        <v>4450</v>
      </c>
      <c r="F834" s="76">
        <v>4450</v>
      </c>
      <c r="G834" s="76">
        <v>4450</v>
      </c>
      <c r="H834" s="76">
        <v>4450</v>
      </c>
      <c r="I834" s="76">
        <v>1692</v>
      </c>
      <c r="J834" s="76">
        <v>1958</v>
      </c>
      <c r="K834" s="76">
        <v>2849</v>
      </c>
      <c r="L834" s="76">
        <v>3091</v>
      </c>
      <c r="M834" s="76">
        <v>0.63500000000000001</v>
      </c>
      <c r="N834" s="76">
        <v>18.73</v>
      </c>
      <c r="O834" s="76">
        <v>18.542000000000002</v>
      </c>
      <c r="P834" s="77">
        <f t="shared" si="24"/>
        <v>4.778230036914706E-2</v>
      </c>
      <c r="Q834" s="77">
        <f t="shared" si="25"/>
        <v>0.34079356906936076</v>
      </c>
    </row>
    <row r="835" spans="1:17">
      <c r="A835" s="75">
        <v>20</v>
      </c>
      <c r="B835" s="76">
        <v>133</v>
      </c>
      <c r="C835" s="76" t="s">
        <v>45</v>
      </c>
      <c r="D835" s="76">
        <v>1600</v>
      </c>
      <c r="E835" s="76">
        <v>4450</v>
      </c>
      <c r="F835" s="76">
        <v>4450</v>
      </c>
      <c r="G835" s="76">
        <v>4450</v>
      </c>
      <c r="H835" s="76">
        <v>4450</v>
      </c>
      <c r="I835" s="76">
        <v>1707</v>
      </c>
      <c r="J835" s="76">
        <v>1976</v>
      </c>
      <c r="K835" s="76">
        <v>2877</v>
      </c>
      <c r="L835" s="76">
        <v>3091</v>
      </c>
      <c r="M835" s="76">
        <v>0.63500000000000001</v>
      </c>
      <c r="N835" s="76">
        <v>18.73</v>
      </c>
      <c r="O835" s="76">
        <v>18.542000000000002</v>
      </c>
      <c r="P835" s="77">
        <f t="shared" si="24"/>
        <v>4.778230036914706E-2</v>
      </c>
      <c r="Q835" s="77">
        <f t="shared" si="25"/>
        <v>0.34079356906936076</v>
      </c>
    </row>
    <row r="836" spans="1:17">
      <c r="A836" s="75">
        <v>20</v>
      </c>
      <c r="B836" s="76">
        <v>169</v>
      </c>
      <c r="C836" s="76" t="s">
        <v>41</v>
      </c>
      <c r="D836" s="76">
        <v>2500</v>
      </c>
      <c r="E836" s="76">
        <v>3910</v>
      </c>
      <c r="F836" s="76">
        <v>3230</v>
      </c>
      <c r="G836" s="76">
        <v>3430</v>
      </c>
      <c r="H836" s="76">
        <v>3380</v>
      </c>
      <c r="I836" s="76">
        <v>1402</v>
      </c>
      <c r="J836" s="76">
        <v>1732</v>
      </c>
      <c r="K836" s="76">
        <v>2689</v>
      </c>
      <c r="L836" s="76">
        <v>2692</v>
      </c>
      <c r="M836" s="76">
        <v>0.81200000000000006</v>
      </c>
      <c r="N836" s="76">
        <v>18.376000000000001</v>
      </c>
      <c r="O836" s="76">
        <v>18.187999999999999</v>
      </c>
      <c r="P836" s="77">
        <f t="shared" si="24"/>
        <v>6.0542669516223002E-2</v>
      </c>
      <c r="Q836" s="77">
        <f t="shared" si="25"/>
        <v>0.32803319992228486</v>
      </c>
    </row>
    <row r="837" spans="1:17">
      <c r="A837" s="75">
        <v>20</v>
      </c>
      <c r="B837" s="76">
        <v>169</v>
      </c>
      <c r="C837" s="76" t="s">
        <v>43</v>
      </c>
      <c r="D837" s="76">
        <v>3020</v>
      </c>
      <c r="E837" s="76">
        <v>5680</v>
      </c>
      <c r="F837" s="76">
        <v>4690</v>
      </c>
      <c r="G837" s="76">
        <v>4990</v>
      </c>
      <c r="H837" s="76">
        <v>4920</v>
      </c>
      <c r="I837" s="76">
        <v>2202</v>
      </c>
      <c r="J837" s="76">
        <v>2549</v>
      </c>
      <c r="K837" s="76">
        <v>3610</v>
      </c>
      <c r="L837" s="76">
        <v>3916</v>
      </c>
      <c r="M837" s="76">
        <v>0.81200000000000006</v>
      </c>
      <c r="N837" s="76">
        <v>18.376000000000001</v>
      </c>
      <c r="O837" s="76">
        <v>18.187999999999999</v>
      </c>
      <c r="P837" s="77">
        <f t="shared" si="24"/>
        <v>6.0542669516223002E-2</v>
      </c>
      <c r="Q837" s="77">
        <f t="shared" si="25"/>
        <v>0.32803319992228486</v>
      </c>
    </row>
    <row r="838" spans="1:17">
      <c r="A838" s="75">
        <v>20</v>
      </c>
      <c r="B838" s="76">
        <v>169</v>
      </c>
      <c r="C838" s="76" t="s">
        <v>45</v>
      </c>
      <c r="D838" s="76">
        <v>3020</v>
      </c>
      <c r="E838" s="76">
        <v>5680</v>
      </c>
      <c r="F838" s="76">
        <v>4690</v>
      </c>
      <c r="G838" s="76">
        <v>4990</v>
      </c>
      <c r="H838" s="76">
        <v>4920</v>
      </c>
      <c r="I838" s="76">
        <v>2221</v>
      </c>
      <c r="J838" s="76">
        <v>2573</v>
      </c>
      <c r="K838" s="76">
        <v>3645</v>
      </c>
      <c r="L838" s="76">
        <v>3916</v>
      </c>
      <c r="M838" s="76">
        <v>0.81200000000000006</v>
      </c>
      <c r="N838" s="76">
        <v>18.376000000000001</v>
      </c>
      <c r="O838" s="76">
        <v>18.187999999999999</v>
      </c>
      <c r="P838" s="77">
        <f t="shared" si="24"/>
        <v>6.0542669516223002E-2</v>
      </c>
      <c r="Q838" s="77">
        <f t="shared" si="25"/>
        <v>0.32803319992228486</v>
      </c>
    </row>
  </sheetData>
  <mergeCells count="13">
    <mergeCell ref="O3:O4"/>
    <mergeCell ref="P3:P4"/>
    <mergeCell ref="Q3:Q4"/>
    <mergeCell ref="A1:Q1"/>
    <mergeCell ref="A3:A4"/>
    <mergeCell ref="B3:B4"/>
    <mergeCell ref="C3:C4"/>
    <mergeCell ref="D3:D4"/>
    <mergeCell ref="E3:H3"/>
    <mergeCell ref="I3:K3"/>
    <mergeCell ref="L3:L4"/>
    <mergeCell ref="M3:M4"/>
    <mergeCell ref="N3:N4"/>
  </mergeCells>
  <pageMargins left="0.7" right="0.7" top="0.75" bottom="0.75" header="0.3" footer="0.3"/>
  <pageSetup paperSize="9" scale="79" fitToHeight="40" orientation="landscape" r:id="rId1"/>
  <headerFooter>
    <oddHeader>Page &amp;P</oddHeader>
    <oddFooter>&amp;CPrepared By Drillingformulas.com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Adjusted Csg Burst (Corrosion)</vt:lpstr>
      <vt:lpstr>Csg Data</vt:lpstr>
      <vt:lpstr>'Csg Data'!Print_Area</vt:lpstr>
      <vt:lpstr>'Csg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Rusty Tucker</dc:creator>
  <cp:lastModifiedBy>Rusty Tucker</cp:lastModifiedBy>
  <dcterms:created xsi:type="dcterms:W3CDTF">2026-05-25T22:16:20Z</dcterms:created>
  <dcterms:modified xsi:type="dcterms:W3CDTF">2026-05-25T22:45:56Z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umber" linkTarget="prop_number">
    <vt:lpwstr>#REF!</vt:lpwstr>
  </property>
</Properties>
</file>