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cuments\Excel\"/>
    </mc:Choice>
  </mc:AlternateContent>
  <xr:revisionPtr revIDLastSave="0" documentId="13_ncr:1_{1945F89A-4CF9-4C5B-9980-0975FE856CDF}" xr6:coauthVersionLast="47" xr6:coauthVersionMax="47" xr10:uidLastSave="{00000000-0000-0000-0000-000000000000}"/>
  <bookViews>
    <workbookView xWindow="-108" yWindow="-108" windowWidth="23256" windowHeight="12576" activeTab="7" xr2:uid="{613178EA-5B1C-45B2-8EC8-D122C06776ED}"/>
  </bookViews>
  <sheets>
    <sheet name="Sheet1" sheetId="3" r:id="rId1"/>
    <sheet name="Sheet2" sheetId="4" r:id="rId2"/>
    <sheet name="Sheet4" sheetId="7" r:id="rId3"/>
    <sheet name="Classification" sheetId="6" r:id="rId4"/>
    <sheet name="Sheet3" sheetId="8" r:id="rId5"/>
    <sheet name="Fixtures" sheetId="2" r:id="rId6"/>
    <sheet name="Results" sheetId="5" r:id="rId7"/>
    <sheet name="The Inconsistency Doubt" sheetId="9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9" l="1"/>
  <c r="H13" i="9" s="1"/>
  <c r="J13" i="9" s="1"/>
  <c r="G13" i="9"/>
  <c r="I13" i="9"/>
  <c r="K13" i="9" s="1"/>
  <c r="L13" i="9"/>
  <c r="M13" i="9"/>
  <c r="N13" i="9"/>
  <c r="O13" i="9"/>
  <c r="P13" i="9"/>
  <c r="D13" i="9"/>
  <c r="E13" i="9"/>
  <c r="C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13" i="9"/>
  <c r="F91" i="9"/>
  <c r="G91" i="9"/>
  <c r="H91" i="9"/>
  <c r="J91" i="9" s="1"/>
  <c r="I91" i="9"/>
  <c r="K91" i="9" s="1"/>
  <c r="L91" i="9"/>
  <c r="M91" i="9"/>
  <c r="N91" i="9"/>
  <c r="O91" i="9"/>
  <c r="P91" i="9"/>
  <c r="Q91" i="9"/>
  <c r="R91" i="9"/>
  <c r="S91" i="9"/>
  <c r="E91" i="9"/>
  <c r="D91" i="9"/>
  <c r="C91" i="9"/>
  <c r="B91" i="9"/>
  <c r="E12" i="9"/>
  <c r="F12" i="9"/>
  <c r="G12" i="9"/>
  <c r="I12" i="9" s="1"/>
  <c r="K12" i="9" s="1"/>
  <c r="M12" i="9" s="1"/>
  <c r="O12" i="9" s="1"/>
  <c r="Q12" i="9" s="1"/>
  <c r="S12" i="9" s="1"/>
  <c r="H12" i="9"/>
  <c r="J12" i="9" s="1"/>
  <c r="L12" i="9" s="1"/>
  <c r="N12" i="9" s="1"/>
  <c r="P12" i="9" s="1"/>
  <c r="R12" i="9" s="1"/>
  <c r="D12" i="9"/>
  <c r="B12" i="9"/>
  <c r="E90" i="9"/>
  <c r="G90" i="9" s="1"/>
  <c r="I90" i="9" s="1"/>
  <c r="K90" i="9" s="1"/>
  <c r="F90" i="9"/>
  <c r="H90" i="9" s="1"/>
  <c r="J90" i="9" s="1"/>
  <c r="D90" i="9"/>
  <c r="C90" i="9"/>
  <c r="B90" i="9"/>
  <c r="A93" i="9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92" i="9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14" i="9"/>
  <c r="A13" i="9"/>
  <c r="G103" i="5"/>
  <c r="H103" i="5"/>
  <c r="I103" i="5"/>
  <c r="J103" i="5"/>
  <c r="K103" i="5"/>
  <c r="L103" i="5"/>
  <c r="E108" i="5"/>
  <c r="G108" i="5" s="1"/>
  <c r="F108" i="5"/>
  <c r="K108" i="5" s="1"/>
  <c r="F105" i="5"/>
  <c r="K105" i="5" s="1"/>
  <c r="F106" i="5"/>
  <c r="K106" i="5" s="1"/>
  <c r="E105" i="5"/>
  <c r="G105" i="5" s="1"/>
  <c r="E106" i="5"/>
  <c r="H106" i="5" s="1"/>
  <c r="E3" i="5"/>
  <c r="E100" i="5"/>
  <c r="E101" i="5"/>
  <c r="E102" i="5"/>
  <c r="E103" i="5"/>
  <c r="G95" i="5"/>
  <c r="G99" i="5"/>
  <c r="G92" i="5"/>
  <c r="H92" i="5"/>
  <c r="I92" i="5"/>
  <c r="J92" i="5"/>
  <c r="K92" i="5"/>
  <c r="L92" i="5"/>
  <c r="G93" i="5"/>
  <c r="H93" i="5"/>
  <c r="I93" i="5"/>
  <c r="J93" i="5"/>
  <c r="K93" i="5"/>
  <c r="L93" i="5"/>
  <c r="G94" i="5"/>
  <c r="H94" i="5"/>
  <c r="I94" i="5"/>
  <c r="J94" i="5"/>
  <c r="K94" i="5"/>
  <c r="L94" i="5"/>
  <c r="I95" i="5"/>
  <c r="J95" i="5"/>
  <c r="K95" i="5"/>
  <c r="L95" i="5"/>
  <c r="G96" i="5"/>
  <c r="H96" i="5"/>
  <c r="I96" i="5"/>
  <c r="J96" i="5"/>
  <c r="K96" i="5"/>
  <c r="L96" i="5"/>
  <c r="G97" i="5"/>
  <c r="H97" i="5"/>
  <c r="I97" i="5"/>
  <c r="J97" i="5"/>
  <c r="K97" i="5"/>
  <c r="L97" i="5"/>
  <c r="G98" i="5"/>
  <c r="H98" i="5"/>
  <c r="I98" i="5"/>
  <c r="J98" i="5"/>
  <c r="K98" i="5"/>
  <c r="L98" i="5"/>
  <c r="I99" i="5"/>
  <c r="J99" i="5"/>
  <c r="K99" i="5"/>
  <c r="L99" i="5"/>
  <c r="F100" i="5"/>
  <c r="K100" i="5" s="1"/>
  <c r="F101" i="5"/>
  <c r="K101" i="5" s="1"/>
  <c r="F102" i="5"/>
  <c r="L102" i="5" s="1"/>
  <c r="F103" i="5"/>
  <c r="G100" i="5"/>
  <c r="G101" i="5"/>
  <c r="H102" i="5"/>
  <c r="E2" i="5"/>
  <c r="G18" i="4"/>
  <c r="G19" i="4"/>
  <c r="G20" i="4"/>
  <c r="G21" i="4"/>
  <c r="G22" i="4"/>
  <c r="G23" i="4"/>
  <c r="G24" i="4"/>
  <c r="G25" i="4"/>
  <c r="G26" i="4"/>
  <c r="G27" i="4"/>
  <c r="I5" i="7"/>
  <c r="I6" i="7"/>
  <c r="I7" i="7"/>
  <c r="I8" i="7"/>
  <c r="I9" i="7"/>
  <c r="I10" i="7"/>
  <c r="I11" i="7"/>
  <c r="I12" i="7"/>
  <c r="I13" i="7"/>
  <c r="I4" i="7"/>
  <c r="T18" i="4"/>
  <c r="T25" i="4"/>
  <c r="T24" i="4"/>
  <c r="T19" i="4"/>
  <c r="T23" i="4"/>
  <c r="T20" i="4"/>
  <c r="T21" i="4"/>
  <c r="T26" i="4"/>
  <c r="S18" i="4"/>
  <c r="S25" i="4"/>
  <c r="S24" i="4"/>
  <c r="S19" i="4"/>
  <c r="S23" i="4"/>
  <c r="S20" i="4"/>
  <c r="S21" i="4"/>
  <c r="S26" i="4"/>
  <c r="T22" i="4"/>
  <c r="S22" i="4"/>
  <c r="R18" i="4"/>
  <c r="R25" i="4"/>
  <c r="R24" i="4"/>
  <c r="R19" i="4"/>
  <c r="R23" i="4"/>
  <c r="R20" i="4"/>
  <c r="R21" i="4"/>
  <c r="R26" i="4"/>
  <c r="R22" i="4"/>
  <c r="Q18" i="4"/>
  <c r="Q25" i="4"/>
  <c r="Q24" i="4"/>
  <c r="Q19" i="4"/>
  <c r="Q23" i="4"/>
  <c r="Q20" i="4"/>
  <c r="Q21" i="4"/>
  <c r="Q26" i="4"/>
  <c r="Q22" i="4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54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69" i="5"/>
  <c r="K2" i="5"/>
  <c r="L2" i="5"/>
  <c r="J2" i="5"/>
  <c r="G3" i="5"/>
  <c r="H3" i="5"/>
  <c r="I3" i="5"/>
  <c r="G4" i="5"/>
  <c r="H4" i="5"/>
  <c r="I4" i="5"/>
  <c r="G5" i="5"/>
  <c r="H5" i="5"/>
  <c r="I5" i="5"/>
  <c r="G6" i="5"/>
  <c r="H6" i="5"/>
  <c r="I6" i="5"/>
  <c r="G7" i="5"/>
  <c r="H7" i="5"/>
  <c r="I7" i="5"/>
  <c r="G8" i="5"/>
  <c r="H8" i="5"/>
  <c r="I8" i="5"/>
  <c r="G9" i="5"/>
  <c r="H9" i="5"/>
  <c r="I9" i="5"/>
  <c r="G10" i="5"/>
  <c r="H10" i="5"/>
  <c r="I10" i="5"/>
  <c r="G11" i="5"/>
  <c r="H11" i="5"/>
  <c r="I11" i="5"/>
  <c r="G12" i="5"/>
  <c r="H12" i="5"/>
  <c r="I12" i="5"/>
  <c r="G13" i="5"/>
  <c r="H13" i="5"/>
  <c r="I13" i="5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19" i="5"/>
  <c r="H19" i="5"/>
  <c r="I19" i="5"/>
  <c r="G20" i="5"/>
  <c r="H20" i="5"/>
  <c r="I20" i="5"/>
  <c r="G21" i="5"/>
  <c r="H21" i="5"/>
  <c r="I21" i="5"/>
  <c r="G22" i="5"/>
  <c r="H22" i="5"/>
  <c r="I22" i="5"/>
  <c r="G23" i="5"/>
  <c r="H23" i="5"/>
  <c r="I23" i="5"/>
  <c r="G24" i="5"/>
  <c r="H24" i="5"/>
  <c r="I24" i="5"/>
  <c r="G25" i="5"/>
  <c r="H25" i="5"/>
  <c r="I25" i="5"/>
  <c r="G26" i="5"/>
  <c r="H26" i="5"/>
  <c r="I26" i="5"/>
  <c r="G27" i="5"/>
  <c r="H27" i="5"/>
  <c r="I27" i="5"/>
  <c r="G28" i="5"/>
  <c r="H28" i="5"/>
  <c r="I28" i="5"/>
  <c r="G29" i="5"/>
  <c r="H29" i="5"/>
  <c r="I29" i="5"/>
  <c r="G30" i="5"/>
  <c r="H30" i="5"/>
  <c r="I30" i="5"/>
  <c r="G31" i="5"/>
  <c r="H31" i="5"/>
  <c r="I31" i="5"/>
  <c r="G32" i="5"/>
  <c r="H32" i="5"/>
  <c r="I32" i="5"/>
  <c r="G33" i="5"/>
  <c r="H33" i="5"/>
  <c r="I33" i="5"/>
  <c r="G34" i="5"/>
  <c r="H34" i="5"/>
  <c r="I34" i="5"/>
  <c r="G35" i="5"/>
  <c r="H35" i="5"/>
  <c r="I35" i="5"/>
  <c r="G36" i="5"/>
  <c r="H36" i="5"/>
  <c r="I36" i="5"/>
  <c r="G37" i="5"/>
  <c r="H37" i="5"/>
  <c r="I37" i="5"/>
  <c r="G38" i="5"/>
  <c r="H38" i="5"/>
  <c r="I38" i="5"/>
  <c r="G39" i="5"/>
  <c r="H39" i="5"/>
  <c r="I39" i="5"/>
  <c r="G40" i="5"/>
  <c r="H40" i="5"/>
  <c r="I40" i="5"/>
  <c r="G41" i="5"/>
  <c r="H41" i="5"/>
  <c r="I41" i="5"/>
  <c r="G42" i="5"/>
  <c r="H42" i="5"/>
  <c r="I42" i="5"/>
  <c r="G43" i="5"/>
  <c r="H43" i="5"/>
  <c r="I43" i="5"/>
  <c r="G44" i="5"/>
  <c r="H44" i="5"/>
  <c r="I44" i="5"/>
  <c r="G45" i="5"/>
  <c r="H45" i="5"/>
  <c r="I45" i="5"/>
  <c r="G46" i="5"/>
  <c r="H46" i="5"/>
  <c r="I46" i="5"/>
  <c r="I57" i="5"/>
  <c r="I71" i="5"/>
  <c r="H75" i="5"/>
  <c r="I85" i="5"/>
  <c r="H89" i="5"/>
  <c r="H91" i="5"/>
  <c r="I91" i="5"/>
  <c r="H2" i="5"/>
  <c r="I2" i="5"/>
  <c r="G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J47" i="5" s="1"/>
  <c r="F48" i="5"/>
  <c r="J48" i="5" s="1"/>
  <c r="F49" i="5"/>
  <c r="J49" i="5" s="1"/>
  <c r="F50" i="5"/>
  <c r="J50" i="5" s="1"/>
  <c r="F51" i="5"/>
  <c r="J51" i="5" s="1"/>
  <c r="F52" i="5"/>
  <c r="J52" i="5" s="1"/>
  <c r="F53" i="5"/>
  <c r="J53" i="5" s="1"/>
  <c r="F54" i="5"/>
  <c r="J54" i="5" s="1"/>
  <c r="F55" i="5"/>
  <c r="J55" i="5" s="1"/>
  <c r="F56" i="5"/>
  <c r="J56" i="5" s="1"/>
  <c r="F57" i="5"/>
  <c r="J57" i="5" s="1"/>
  <c r="F58" i="5"/>
  <c r="J58" i="5" s="1"/>
  <c r="F59" i="5"/>
  <c r="K59" i="5" s="1"/>
  <c r="F60" i="5"/>
  <c r="K60" i="5" s="1"/>
  <c r="F61" i="5"/>
  <c r="J61" i="5" s="1"/>
  <c r="F62" i="5"/>
  <c r="L62" i="5" s="1"/>
  <c r="F63" i="5"/>
  <c r="J63" i="5" s="1"/>
  <c r="F64" i="5"/>
  <c r="J64" i="5" s="1"/>
  <c r="F65" i="5"/>
  <c r="J65" i="5" s="1"/>
  <c r="F66" i="5"/>
  <c r="J66" i="5" s="1"/>
  <c r="F67" i="5"/>
  <c r="J67" i="5" s="1"/>
  <c r="F68" i="5"/>
  <c r="J68" i="5" s="1"/>
  <c r="F69" i="5"/>
  <c r="J69" i="5" s="1"/>
  <c r="F70" i="5"/>
  <c r="L70" i="5" s="1"/>
  <c r="F71" i="5"/>
  <c r="J71" i="5" s="1"/>
  <c r="F72" i="5"/>
  <c r="J72" i="5" s="1"/>
  <c r="F73" i="5"/>
  <c r="J73" i="5" s="1"/>
  <c r="F74" i="5"/>
  <c r="J74" i="5" s="1"/>
  <c r="F75" i="5"/>
  <c r="J75" i="5" s="1"/>
  <c r="F76" i="5"/>
  <c r="J76" i="5" s="1"/>
  <c r="F77" i="5"/>
  <c r="J77" i="5" s="1"/>
  <c r="F78" i="5"/>
  <c r="J78" i="5" s="1"/>
  <c r="F79" i="5"/>
  <c r="J79" i="5" s="1"/>
  <c r="F80" i="5"/>
  <c r="J80" i="5" s="1"/>
  <c r="F81" i="5"/>
  <c r="J81" i="5" s="1"/>
  <c r="F82" i="5"/>
  <c r="J82" i="5" s="1"/>
  <c r="F83" i="5"/>
  <c r="J83" i="5" s="1"/>
  <c r="F84" i="5"/>
  <c r="J84" i="5" s="1"/>
  <c r="F85" i="5"/>
  <c r="J85" i="5" s="1"/>
  <c r="F86" i="5"/>
  <c r="J86" i="5" s="1"/>
  <c r="F87" i="5"/>
  <c r="J87" i="5" s="1"/>
  <c r="F88" i="5"/>
  <c r="J88" i="5" s="1"/>
  <c r="F89" i="5"/>
  <c r="J89" i="5" s="1"/>
  <c r="F90" i="5"/>
  <c r="J90" i="5" s="1"/>
  <c r="F91" i="5"/>
  <c r="J91" i="5" s="1"/>
  <c r="F2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I47" i="5" s="1"/>
  <c r="E48" i="5"/>
  <c r="G48" i="5" s="1"/>
  <c r="E49" i="5"/>
  <c r="I49" i="5" s="1"/>
  <c r="E50" i="5"/>
  <c r="G50" i="5" s="1"/>
  <c r="E51" i="5"/>
  <c r="I51" i="5" s="1"/>
  <c r="E52" i="5"/>
  <c r="H52" i="5" s="1"/>
  <c r="E53" i="5"/>
  <c r="G53" i="5" s="1"/>
  <c r="E54" i="5"/>
  <c r="G54" i="5" s="1"/>
  <c r="E55" i="5"/>
  <c r="H55" i="5" s="1"/>
  <c r="E56" i="5"/>
  <c r="H56" i="5" s="1"/>
  <c r="E57" i="5"/>
  <c r="G57" i="5" s="1"/>
  <c r="E58" i="5"/>
  <c r="I58" i="5" s="1"/>
  <c r="E59" i="5"/>
  <c r="G59" i="5" s="1"/>
  <c r="E60" i="5"/>
  <c r="I60" i="5" s="1"/>
  <c r="E61" i="5"/>
  <c r="I61" i="5" s="1"/>
  <c r="E62" i="5"/>
  <c r="I62" i="5" s="1"/>
  <c r="E63" i="5"/>
  <c r="G63" i="5" s="1"/>
  <c r="E64" i="5"/>
  <c r="I64" i="5" s="1"/>
  <c r="E65" i="5"/>
  <c r="I65" i="5" s="1"/>
  <c r="E66" i="5"/>
  <c r="H66" i="5" s="1"/>
  <c r="E67" i="5"/>
  <c r="G67" i="5" s="1"/>
  <c r="E68" i="5"/>
  <c r="G68" i="5" s="1"/>
  <c r="E69" i="5"/>
  <c r="I69" i="5" s="1"/>
  <c r="E70" i="5"/>
  <c r="H70" i="5" s="1"/>
  <c r="E71" i="5"/>
  <c r="G71" i="5" s="1"/>
  <c r="E72" i="5"/>
  <c r="H72" i="5" s="1"/>
  <c r="E73" i="5"/>
  <c r="G73" i="5" s="1"/>
  <c r="E74" i="5"/>
  <c r="G74" i="5" s="1"/>
  <c r="E75" i="5"/>
  <c r="I75" i="5" s="1"/>
  <c r="E76" i="5"/>
  <c r="G76" i="5" s="1"/>
  <c r="E77" i="5"/>
  <c r="G77" i="5" s="1"/>
  <c r="E78" i="5"/>
  <c r="I78" i="5" s="1"/>
  <c r="E79" i="5"/>
  <c r="H79" i="5" s="1"/>
  <c r="E80" i="5"/>
  <c r="G80" i="5" s="1"/>
  <c r="E81" i="5"/>
  <c r="G81" i="5" s="1"/>
  <c r="E82" i="5"/>
  <c r="I82" i="5" s="1"/>
  <c r="E83" i="5"/>
  <c r="H83" i="5" s="1"/>
  <c r="E84" i="5"/>
  <c r="G84" i="5" s="1"/>
  <c r="E85" i="5"/>
  <c r="G85" i="5" s="1"/>
  <c r="E86" i="5"/>
  <c r="H86" i="5" s="1"/>
  <c r="E87" i="5"/>
  <c r="G87" i="5" s="1"/>
  <c r="E88" i="5"/>
  <c r="G88" i="5" s="1"/>
  <c r="E89" i="5"/>
  <c r="I89" i="5" s="1"/>
  <c r="E90" i="5"/>
  <c r="G90" i="5" s="1"/>
  <c r="E91" i="5"/>
  <c r="G91" i="5" s="1"/>
  <c r="J108" i="5" l="1"/>
  <c r="L108" i="5"/>
  <c r="I108" i="5"/>
  <c r="H108" i="5"/>
  <c r="J106" i="5"/>
  <c r="G106" i="5"/>
  <c r="I105" i="5"/>
  <c r="L105" i="5"/>
  <c r="J105" i="5"/>
  <c r="H105" i="5"/>
  <c r="L106" i="5"/>
  <c r="I106" i="5"/>
  <c r="H99" i="5"/>
  <c r="H95" i="5"/>
  <c r="K102" i="5"/>
  <c r="J102" i="5"/>
  <c r="G102" i="5"/>
  <c r="I102" i="5"/>
  <c r="J101" i="5"/>
  <c r="I101" i="5"/>
  <c r="L101" i="5"/>
  <c r="H101" i="5"/>
  <c r="J100" i="5"/>
  <c r="I100" i="5"/>
  <c r="L100" i="5"/>
  <c r="H100" i="5"/>
  <c r="U22" i="4"/>
  <c r="V20" i="4"/>
  <c r="K91" i="5"/>
  <c r="L91" i="5"/>
  <c r="H90" i="5"/>
  <c r="K90" i="5"/>
  <c r="I90" i="5"/>
  <c r="L90" i="5"/>
  <c r="G89" i="5"/>
  <c r="L89" i="5"/>
  <c r="K89" i="5"/>
  <c r="H88" i="5"/>
  <c r="L88" i="5"/>
  <c r="I88" i="5"/>
  <c r="K88" i="5"/>
  <c r="I87" i="5"/>
  <c r="H87" i="5"/>
  <c r="K87" i="5"/>
  <c r="L87" i="5"/>
  <c r="G86" i="5"/>
  <c r="L86" i="5"/>
  <c r="K86" i="5"/>
  <c r="I86" i="5"/>
  <c r="H85" i="5"/>
  <c r="L85" i="5"/>
  <c r="K85" i="5"/>
  <c r="L84" i="5"/>
  <c r="H84" i="5"/>
  <c r="K84" i="5"/>
  <c r="I84" i="5"/>
  <c r="K83" i="5"/>
  <c r="L83" i="5"/>
  <c r="G83" i="5"/>
  <c r="I83" i="5"/>
  <c r="K82" i="5"/>
  <c r="H82" i="5"/>
  <c r="G82" i="5"/>
  <c r="L82" i="5"/>
  <c r="I81" i="5"/>
  <c r="L81" i="5"/>
  <c r="K81" i="5"/>
  <c r="H81" i="5"/>
  <c r="H80" i="5"/>
  <c r="K80" i="5"/>
  <c r="I80" i="5"/>
  <c r="L80" i="5"/>
  <c r="K79" i="5"/>
  <c r="L79" i="5"/>
  <c r="G79" i="5"/>
  <c r="I79" i="5"/>
  <c r="K78" i="5"/>
  <c r="H78" i="5"/>
  <c r="G78" i="5"/>
  <c r="L78" i="5"/>
  <c r="I77" i="5"/>
  <c r="L77" i="5"/>
  <c r="H77" i="5"/>
  <c r="K77" i="5"/>
  <c r="I76" i="5"/>
  <c r="L76" i="5"/>
  <c r="H76" i="5"/>
  <c r="K76" i="5"/>
  <c r="G75" i="5"/>
  <c r="K75" i="5"/>
  <c r="L75" i="5"/>
  <c r="K74" i="5"/>
  <c r="H74" i="5"/>
  <c r="L74" i="5"/>
  <c r="I74" i="5"/>
  <c r="I73" i="5"/>
  <c r="H73" i="5"/>
  <c r="L73" i="5"/>
  <c r="K73" i="5"/>
  <c r="G72" i="5"/>
  <c r="L72" i="5"/>
  <c r="I72" i="5"/>
  <c r="K72" i="5"/>
  <c r="H71" i="5"/>
  <c r="K71" i="5"/>
  <c r="L71" i="5"/>
  <c r="G70" i="5"/>
  <c r="J70" i="5"/>
  <c r="K70" i="5"/>
  <c r="I70" i="5"/>
  <c r="H69" i="5"/>
  <c r="G69" i="5"/>
  <c r="K69" i="5"/>
  <c r="H68" i="5"/>
  <c r="I68" i="5"/>
  <c r="L68" i="5"/>
  <c r="K68" i="5"/>
  <c r="L67" i="5"/>
  <c r="I67" i="5"/>
  <c r="K67" i="5"/>
  <c r="H67" i="5"/>
  <c r="G66" i="5"/>
  <c r="K66" i="5"/>
  <c r="I66" i="5"/>
  <c r="L66" i="5"/>
  <c r="L65" i="5"/>
  <c r="H65" i="5"/>
  <c r="G65" i="5"/>
  <c r="K65" i="5"/>
  <c r="H64" i="5"/>
  <c r="G64" i="5"/>
  <c r="L64" i="5"/>
  <c r="K64" i="5"/>
  <c r="L63" i="5"/>
  <c r="I63" i="5"/>
  <c r="K63" i="5"/>
  <c r="H63" i="5"/>
  <c r="H62" i="5"/>
  <c r="J62" i="5"/>
  <c r="K27" i="4" s="1"/>
  <c r="G62" i="5"/>
  <c r="K62" i="5"/>
  <c r="V18" i="4"/>
  <c r="L61" i="5"/>
  <c r="H61" i="5"/>
  <c r="G61" i="5"/>
  <c r="K61" i="5"/>
  <c r="J60" i="5"/>
  <c r="H60" i="5"/>
  <c r="G60" i="5"/>
  <c r="L60" i="5"/>
  <c r="L59" i="5"/>
  <c r="J59" i="5"/>
  <c r="I59" i="5"/>
  <c r="H59" i="5"/>
  <c r="H58" i="5"/>
  <c r="G58" i="5"/>
  <c r="K58" i="5"/>
  <c r="V24" i="4"/>
  <c r="L58" i="5"/>
  <c r="H57" i="5"/>
  <c r="L57" i="5"/>
  <c r="K57" i="5"/>
  <c r="G56" i="5"/>
  <c r="I56" i="5"/>
  <c r="L56" i="5"/>
  <c r="K56" i="5"/>
  <c r="L55" i="5"/>
  <c r="K55" i="5"/>
  <c r="G55" i="5"/>
  <c r="I55" i="5"/>
  <c r="I54" i="5"/>
  <c r="H54" i="5"/>
  <c r="L54" i="5"/>
  <c r="K53" i="5"/>
  <c r="I53" i="5"/>
  <c r="L53" i="5"/>
  <c r="H53" i="5"/>
  <c r="G52" i="5"/>
  <c r="I52" i="5"/>
  <c r="L52" i="5"/>
  <c r="K52" i="5"/>
  <c r="V21" i="4"/>
  <c r="K21" i="4"/>
  <c r="K19" i="4"/>
  <c r="H47" i="5"/>
  <c r="K47" i="5"/>
  <c r="H49" i="5"/>
  <c r="L49" i="5"/>
  <c r="K51" i="5"/>
  <c r="H51" i="5"/>
  <c r="G51" i="5"/>
  <c r="L51" i="5"/>
  <c r="K50" i="5"/>
  <c r="H50" i="5"/>
  <c r="L50" i="5"/>
  <c r="I50" i="5"/>
  <c r="G49" i="5"/>
  <c r="K49" i="5"/>
  <c r="I48" i="5"/>
  <c r="H48" i="5"/>
  <c r="L48" i="5"/>
  <c r="K48" i="5"/>
  <c r="G47" i="5"/>
  <c r="L47" i="5"/>
  <c r="V23" i="4"/>
  <c r="V19" i="4"/>
  <c r="V25" i="4"/>
  <c r="V26" i="4"/>
  <c r="U20" i="4"/>
  <c r="U21" i="4"/>
  <c r="U24" i="4"/>
  <c r="V22" i="4"/>
  <c r="U23" i="4"/>
  <c r="U25" i="4"/>
  <c r="U26" i="4"/>
  <c r="U19" i="4"/>
  <c r="U18" i="4"/>
  <c r="W22" i="4" l="1"/>
  <c r="C22" i="4" s="1"/>
  <c r="W20" i="4"/>
  <c r="C20" i="4" s="1"/>
  <c r="M27" i="4"/>
  <c r="J27" i="4"/>
  <c r="H27" i="4"/>
  <c r="N27" i="4" s="1"/>
  <c r="L27" i="4"/>
  <c r="I27" i="4"/>
  <c r="K25" i="4"/>
  <c r="K18" i="4"/>
  <c r="K22" i="4"/>
  <c r="K23" i="4"/>
  <c r="K20" i="4"/>
  <c r="W18" i="4"/>
  <c r="C18" i="4" s="1"/>
  <c r="K26" i="4"/>
  <c r="K24" i="4"/>
  <c r="W24" i="4"/>
  <c r="C24" i="4" s="1"/>
  <c r="W21" i="4"/>
  <c r="C21" i="4" s="1"/>
  <c r="J19" i="4"/>
  <c r="J22" i="4"/>
  <c r="J24" i="4"/>
  <c r="J26" i="4"/>
  <c r="J23" i="4"/>
  <c r="J21" i="4"/>
  <c r="J20" i="4"/>
  <c r="J25" i="4"/>
  <c r="J18" i="4"/>
  <c r="M19" i="4"/>
  <c r="M23" i="4"/>
  <c r="M21" i="4"/>
  <c r="M26" i="4"/>
  <c r="M20" i="4"/>
  <c r="M24" i="4"/>
  <c r="M25" i="4"/>
  <c r="M18" i="4"/>
  <c r="M22" i="4"/>
  <c r="H22" i="4"/>
  <c r="H26" i="4"/>
  <c r="H19" i="4"/>
  <c r="H23" i="4"/>
  <c r="H18" i="4"/>
  <c r="H20" i="4"/>
  <c r="H21" i="4"/>
  <c r="H24" i="4"/>
  <c r="H25" i="4"/>
  <c r="L22" i="4"/>
  <c r="L26" i="4"/>
  <c r="L18" i="4"/>
  <c r="L20" i="4"/>
  <c r="L25" i="4"/>
  <c r="L19" i="4"/>
  <c r="L23" i="4"/>
  <c r="L24" i="4"/>
  <c r="L21" i="4"/>
  <c r="I19" i="4"/>
  <c r="I23" i="4"/>
  <c r="I20" i="4"/>
  <c r="I24" i="4"/>
  <c r="I21" i="4"/>
  <c r="I18" i="4"/>
  <c r="I22" i="4"/>
  <c r="I26" i="4"/>
  <c r="I25" i="4"/>
  <c r="W23" i="4"/>
  <c r="C23" i="4" s="1"/>
  <c r="W19" i="4"/>
  <c r="C19" i="4" s="1"/>
  <c r="W25" i="4"/>
  <c r="C25" i="4" s="1"/>
  <c r="W26" i="4"/>
  <c r="C26" i="4" s="1"/>
  <c r="P27" i="4" l="1"/>
  <c r="S27" i="4" s="1"/>
  <c r="V27" i="4" s="1"/>
  <c r="O27" i="4"/>
  <c r="R27" i="4" s="1"/>
  <c r="U27" i="4" s="1"/>
  <c r="W27" i="4" s="1"/>
  <c r="C27" i="4" s="1"/>
  <c r="P20" i="4"/>
  <c r="Q27" i="4"/>
  <c r="T27" i="4" s="1"/>
  <c r="P19" i="4"/>
  <c r="P22" i="4"/>
  <c r="P25" i="4"/>
  <c r="O25" i="4"/>
  <c r="O26" i="4"/>
  <c r="O19" i="4"/>
  <c r="P24" i="4"/>
  <c r="P21" i="4"/>
  <c r="P23" i="4"/>
  <c r="P18" i="4"/>
  <c r="P26" i="4"/>
  <c r="O21" i="4"/>
  <c r="O23" i="4"/>
  <c r="F18" i="4"/>
  <c r="D18" i="4" s="1"/>
  <c r="N19" i="4"/>
  <c r="F19" i="4"/>
  <c r="D19" i="4" s="1"/>
  <c r="O24" i="4"/>
  <c r="N25" i="4"/>
  <c r="F25" i="4"/>
  <c r="D25" i="4" s="1"/>
  <c r="F26" i="4"/>
  <c r="D26" i="4" s="1"/>
  <c r="N26" i="4"/>
  <c r="O22" i="4"/>
  <c r="O20" i="4"/>
  <c r="O18" i="4"/>
  <c r="N24" i="4"/>
  <c r="F24" i="4"/>
  <c r="D24" i="4" s="1"/>
  <c r="F27" i="4"/>
  <c r="F22" i="4"/>
  <c r="D22" i="4" s="1"/>
  <c r="N22" i="4"/>
  <c r="N20" i="4"/>
  <c r="F20" i="4"/>
  <c r="D20" i="4" s="1"/>
  <c r="N18" i="4"/>
  <c r="N21" i="4"/>
  <c r="F21" i="4"/>
  <c r="D21" i="4" s="1"/>
  <c r="N23" i="4"/>
  <c r="F23" i="4"/>
  <c r="D23" i="4" s="1"/>
  <c r="D27" i="4" l="1"/>
  <c r="B19" i="4" s="1"/>
  <c r="B27" i="4" l="1"/>
  <c r="B21" i="4"/>
  <c r="B24" i="4"/>
  <c r="B23" i="4"/>
  <c r="B20" i="4"/>
  <c r="B25" i="4"/>
  <c r="B18" i="4"/>
  <c r="B26" i="4"/>
  <c r="B22" i="4"/>
  <c r="B11" i="6" l="1"/>
  <c r="F11" i="6" s="1"/>
  <c r="B10" i="6"/>
  <c r="L10" i="6" s="1"/>
  <c r="B12" i="6"/>
  <c r="J12" i="6" s="1"/>
  <c r="B7" i="6"/>
  <c r="J7" i="6" s="1"/>
  <c r="B8" i="6"/>
  <c r="E8" i="6" s="1"/>
  <c r="B9" i="6"/>
  <c r="J9" i="6" s="1"/>
  <c r="B14" i="6"/>
  <c r="F14" i="6" s="1"/>
  <c r="B6" i="6"/>
  <c r="J6" i="6" s="1"/>
  <c r="B5" i="6"/>
  <c r="F5" i="6" s="1"/>
  <c r="B13" i="6"/>
  <c r="L13" i="6" s="1"/>
  <c r="L11" i="6" l="1"/>
  <c r="C11" i="6"/>
  <c r="E11" i="6"/>
  <c r="G10" i="6"/>
  <c r="G11" i="6"/>
  <c r="F7" i="6"/>
  <c r="F12" i="6"/>
  <c r="I7" i="6"/>
  <c r="F10" i="6"/>
  <c r="C10" i="6"/>
  <c r="K11" i="6"/>
  <c r="D11" i="6"/>
  <c r="H10" i="6"/>
  <c r="E10" i="6"/>
  <c r="I11" i="6"/>
  <c r="H11" i="6"/>
  <c r="J11" i="6"/>
  <c r="G7" i="6"/>
  <c r="C7" i="6"/>
  <c r="H12" i="6"/>
  <c r="H7" i="6"/>
  <c r="K12" i="6"/>
  <c r="I12" i="6"/>
  <c r="C12" i="6"/>
  <c r="G12" i="6"/>
  <c r="E12" i="6"/>
  <c r="I10" i="6"/>
  <c r="D10" i="6"/>
  <c r="D12" i="6"/>
  <c r="K10" i="6"/>
  <c r="J10" i="6"/>
  <c r="L12" i="6"/>
  <c r="F8" i="6"/>
  <c r="E7" i="6"/>
  <c r="L7" i="6"/>
  <c r="D7" i="6"/>
  <c r="K7" i="6"/>
  <c r="H9" i="6"/>
  <c r="C8" i="6"/>
  <c r="D8" i="6"/>
  <c r="D13" i="6"/>
  <c r="L9" i="6"/>
  <c r="E9" i="6"/>
  <c r="G13" i="6"/>
  <c r="K8" i="6"/>
  <c r="K9" i="6"/>
  <c r="I8" i="6"/>
  <c r="J8" i="6"/>
  <c r="F13" i="6"/>
  <c r="C13" i="6"/>
  <c r="J13" i="6"/>
  <c r="H13" i="6"/>
  <c r="F9" i="6"/>
  <c r="G8" i="6"/>
  <c r="H8" i="6"/>
  <c r="C9" i="6"/>
  <c r="G9" i="6"/>
  <c r="D9" i="6"/>
  <c r="L8" i="6"/>
  <c r="E13" i="6"/>
  <c r="I9" i="6"/>
  <c r="K13" i="6"/>
  <c r="G14" i="6"/>
  <c r="L6" i="6"/>
  <c r="E14" i="6"/>
  <c r="D14" i="6"/>
  <c r="I14" i="6"/>
  <c r="K14" i="6"/>
  <c r="J14" i="6"/>
  <c r="H14" i="6"/>
  <c r="H6" i="6"/>
  <c r="H5" i="6"/>
  <c r="G5" i="6"/>
  <c r="G6" i="6"/>
  <c r="C5" i="6"/>
  <c r="I5" i="6"/>
  <c r="J5" i="6"/>
  <c r="D5" i="6"/>
  <c r="K5" i="6"/>
  <c r="C14" i="6"/>
  <c r="D6" i="6"/>
  <c r="I6" i="6"/>
  <c r="K6" i="6"/>
  <c r="E6" i="6"/>
  <c r="L14" i="6"/>
  <c r="C6" i="6"/>
  <c r="I13" i="6"/>
  <c r="F6" i="6"/>
  <c r="L5" i="6"/>
  <c r="E5" i="6"/>
</calcChain>
</file>

<file path=xl/sharedStrings.xml><?xml version="1.0" encoding="utf-8"?>
<sst xmlns="http://schemas.openxmlformats.org/spreadsheetml/2006/main" count="677" uniqueCount="97">
  <si>
    <t>A</t>
  </si>
  <si>
    <t>B</t>
  </si>
  <si>
    <t>C</t>
  </si>
  <si>
    <t>D</t>
  </si>
  <si>
    <t>E</t>
  </si>
  <si>
    <t>F</t>
  </si>
  <si>
    <t>G</t>
  </si>
  <si>
    <t>H</t>
  </si>
  <si>
    <t>J</t>
  </si>
  <si>
    <t>I</t>
  </si>
  <si>
    <t>Rank</t>
  </si>
  <si>
    <t>Fixtures</t>
  </si>
  <si>
    <t>vs</t>
  </si>
  <si>
    <t>Column1</t>
  </si>
  <si>
    <t>Column2</t>
  </si>
  <si>
    <t>Column3</t>
  </si>
  <si>
    <t>Column4</t>
  </si>
  <si>
    <t>Home Result</t>
  </si>
  <si>
    <t>Versus</t>
  </si>
  <si>
    <t>Away Result</t>
  </si>
  <si>
    <t>Away Team</t>
  </si>
  <si>
    <t>Home Team</t>
  </si>
  <si>
    <t>Tiebreakers</t>
  </si>
  <si>
    <t>Goal difference</t>
  </si>
  <si>
    <t>Head to head</t>
  </si>
  <si>
    <t>Wins</t>
  </si>
  <si>
    <t>Goals scored</t>
  </si>
  <si>
    <t>Points</t>
  </si>
  <si>
    <t>Win</t>
  </si>
  <si>
    <t>Loss</t>
  </si>
  <si>
    <t>Draw</t>
  </si>
  <si>
    <t>2</t>
  </si>
  <si>
    <t>Column5</t>
  </si>
  <si>
    <t>1</t>
  </si>
  <si>
    <t>3</t>
  </si>
  <si>
    <t>0</t>
  </si>
  <si>
    <t>Team</t>
  </si>
  <si>
    <t>Matches</t>
  </si>
  <si>
    <t>Draws</t>
  </si>
  <si>
    <t>Losses</t>
  </si>
  <si>
    <t>For</t>
  </si>
  <si>
    <t>Against</t>
  </si>
  <si>
    <t>Goal Diff</t>
  </si>
  <si>
    <t>Ba</t>
  </si>
  <si>
    <t>Ce</t>
  </si>
  <si>
    <t>Fa</t>
  </si>
  <si>
    <t>Home Goals</t>
  </si>
  <si>
    <t>Away Goals</t>
  </si>
  <si>
    <t>Ju</t>
  </si>
  <si>
    <t>Ie</t>
  </si>
  <si>
    <t>Ey</t>
  </si>
  <si>
    <t>Ao</t>
  </si>
  <si>
    <t>Hu</t>
  </si>
  <si>
    <t>Gi</t>
  </si>
  <si>
    <t>Do</t>
  </si>
  <si>
    <t>H Draw</t>
  </si>
  <si>
    <t>H Loss</t>
  </si>
  <si>
    <t>H Win</t>
  </si>
  <si>
    <t>A Win</t>
  </si>
  <si>
    <t>A Draw</t>
  </si>
  <si>
    <t>A Loss</t>
  </si>
  <si>
    <t>H Wins</t>
  </si>
  <si>
    <t>H Draws</t>
  </si>
  <si>
    <t>H Losses</t>
  </si>
  <si>
    <t>A Wins</t>
  </si>
  <si>
    <t>A Draws</t>
  </si>
  <si>
    <t>A Losses</t>
  </si>
  <si>
    <t>Points per draw</t>
  </si>
  <si>
    <t>Points per win</t>
  </si>
  <si>
    <t>H Goals For</t>
  </si>
  <si>
    <t>H Goals Against</t>
  </si>
  <si>
    <t>A Goals For</t>
  </si>
  <si>
    <t>A Goals Against</t>
  </si>
  <si>
    <t>Total For</t>
  </si>
  <si>
    <t>Total Against</t>
  </si>
  <si>
    <t>Rank Order</t>
  </si>
  <si>
    <t>GD</t>
  </si>
  <si>
    <t>TB GD</t>
  </si>
  <si>
    <t>Total Count</t>
  </si>
  <si>
    <t>Total Wins</t>
  </si>
  <si>
    <t>Total Draws</t>
  </si>
  <si>
    <t>Total Losses</t>
  </si>
  <si>
    <t>Goal Difference</t>
  </si>
  <si>
    <t>Knockout Stage</t>
  </si>
  <si>
    <t>1 vs 8</t>
  </si>
  <si>
    <t>2 vs 7</t>
  </si>
  <si>
    <t>3 vs 6</t>
  </si>
  <si>
    <t>4 vs 5</t>
  </si>
  <si>
    <t>Knockout stages</t>
  </si>
  <si>
    <t>Winner: Do!</t>
  </si>
  <si>
    <t>Teams</t>
  </si>
  <si>
    <t>Number of Teams</t>
  </si>
  <si>
    <t>Games Against Each Other</t>
  </si>
  <si>
    <t>Round</t>
  </si>
  <si>
    <t>To Add</t>
  </si>
  <si>
    <t>To Subtract</t>
  </si>
  <si>
    <t>(An error 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</si>
</sst>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0" xfId="0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119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061B25-F6DC-42E8-BA56-218F55A7D66A}" name="Table3" displayName="Table3" ref="A43:E49" totalsRowShown="0" headerRowDxfId="118" dataDxfId="117">
  <tableColumns count="5">
    <tableColumn id="1" xr3:uid="{A901F64B-CF77-4F81-B06D-6CD39582487A}" name="J" dataDxfId="116"/>
    <tableColumn id="2" xr3:uid="{2ED4440D-1CE9-4EF4-A988-9838DA5C9805}" name="1" dataDxfId="115"/>
    <tableColumn id="3" xr3:uid="{1F0846C9-52AE-4D6C-B822-B95099749FB7}" name="vs" dataDxfId="114"/>
    <tableColumn id="4" xr3:uid="{45DB74C9-6F81-412B-9EA9-5B555EF23E5B}" name="3" dataDxfId="113"/>
    <tableColumn id="5" xr3:uid="{F9EDC97E-EA69-4C72-92AE-E114EAFC1EEC}" name="I" dataDxfId="11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F1D3226-24AB-475A-A684-F93BF27AE067}" name="Table11" displayName="Table11" ref="A96:E106" totalsRowShown="0" headerRowDxfId="55" dataDxfId="54">
  <tableColumns count="5">
    <tableColumn id="1" xr3:uid="{9F315F78-EEEA-4DE2-BE2D-325C48E3E984}" name="G" dataDxfId="53"/>
    <tableColumn id="2" xr3:uid="{8C5D5361-C49A-47A3-A764-4361D1D241BB}" name="Column1" dataDxfId="52"/>
    <tableColumn id="3" xr3:uid="{9598CF88-98F4-4FFA-AF19-3F72DB49458A}" name="Column3" dataDxfId="51"/>
    <tableColumn id="4" xr3:uid="{4DF07751-ACDD-4BF0-86CB-136332C48A96}" name="Column2" dataDxfId="50"/>
    <tableColumn id="5" xr3:uid="{2F0CB912-8794-408E-81A1-DBE7FC6AC1D9}" name="E" dataDxfId="4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1569E0F-53A8-4A6A-98C6-ED838494EECE}" name="Table12" displayName="Table12" ref="G96:K102" totalsRowShown="0" headerRowDxfId="48" dataDxfId="47">
  <tableColumns count="5">
    <tableColumn id="1" xr3:uid="{325B72AB-A5CC-43F7-B08B-84B7F204C9E2}" name="Column1" dataDxfId="46"/>
    <tableColumn id="2" xr3:uid="{C2D2BB41-E097-47FC-8ADD-EC83E163066E}" name="Column2" dataDxfId="45"/>
    <tableColumn id="3" xr3:uid="{DEAD9FEA-8B04-41C6-B000-0FA8B286C8C6}" name="Column3" dataDxfId="44"/>
    <tableColumn id="4" xr3:uid="{7A758912-9833-4EF8-9557-CB6B8DAB02D5}" name="Column4" dataDxfId="43"/>
    <tableColumn id="5" xr3:uid="{E732A929-62B8-4684-98B7-926B9B13B504}" name="Column5" dataDxfId="4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DF4C59F-FF23-4526-975E-8F3DD8272435}" name="Table13" displayName="Table13" ref="M96:Q102" totalsRowShown="0" headerRowDxfId="41" dataDxfId="40">
  <tableColumns count="5">
    <tableColumn id="1" xr3:uid="{7B2903A0-8A24-4FE5-9A1F-1D39D4F920BF}" name="Column1" dataDxfId="39"/>
    <tableColumn id="2" xr3:uid="{2C475FB3-6644-4466-A423-11325531AB43}" name="Column2" dataDxfId="38"/>
    <tableColumn id="3" xr3:uid="{A376D9E2-E45A-49DD-8C56-3FFC5DD37567}" name="Column3" dataDxfId="37"/>
    <tableColumn id="4" xr3:uid="{902915F0-3EC2-40F3-9627-6B2B6E3FDF20}" name="Column4" dataDxfId="36"/>
    <tableColumn id="5" xr3:uid="{0FDDCD90-E0C4-4DFA-9BBB-A7CDF430B28E}" name="Column5" dataDxfId="3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E17578F-8142-4966-978C-951E88C72887}" name="Table14" displayName="Table14" ref="A107:E113" totalsRowShown="0" headerRowDxfId="34" dataDxfId="33">
  <tableColumns count="5">
    <tableColumn id="1" xr3:uid="{9EE17613-61AF-4AB1-B685-660F43DBF258}" name="Column1" dataDxfId="32"/>
    <tableColumn id="2" xr3:uid="{CDC4DF61-9FC9-42D6-84CE-B706AECDE82E}" name="Column2" dataDxfId="31"/>
    <tableColumn id="3" xr3:uid="{431CBEB6-0D0F-419F-8918-E2D2DA55F194}" name="Column3" dataDxfId="30"/>
    <tableColumn id="4" xr3:uid="{C1EBC028-1C4C-4574-988B-D637E6189DE2}" name="Column4" dataDxfId="29"/>
    <tableColumn id="5" xr3:uid="{C60D9114-08E7-4557-8F93-2E2CCC38695C}" name="Column5" dataDxfId="2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C6FE28B-9A9F-45D5-83B6-DB933AF88D18}" name="Table15" displayName="Table15" ref="G103:K104" insertRow="1" totalsRowShown="0" headerRowDxfId="27" dataDxfId="26">
  <tableColumns count="5">
    <tableColumn id="1" xr3:uid="{3D509FAE-7D6C-412B-9E11-E892CC17F91D}" name="Column1" dataDxfId="25"/>
    <tableColumn id="2" xr3:uid="{60630364-385A-47A0-ACB4-6AFF270737D4}" name="Column2" dataDxfId="24"/>
    <tableColumn id="3" xr3:uid="{5F5B452F-D491-4B5A-BDE4-2B70D72B3963}" name="Column3" dataDxfId="23"/>
    <tableColumn id="4" xr3:uid="{F640BFC8-26C5-4E90-BF8B-D5D372FC41EF}" name="Column4" dataDxfId="22"/>
    <tableColumn id="5" xr3:uid="{3ED6BD4A-6A5F-43D2-89DC-B442A28F3288}" name="Column5" dataDxfId="21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FD1AFDB-7FA9-4F26-ACD0-BB972D2BAD2C}" name="Table16" displayName="Table16" ref="M103:Q109" totalsRowShown="0" headerRowDxfId="20" dataDxfId="19">
  <tableColumns count="5">
    <tableColumn id="1" xr3:uid="{7779DE3A-333A-4C6C-ACAB-1EEBDEC360AF}" name="Column1" dataDxfId="18"/>
    <tableColumn id="2" xr3:uid="{DC170E4F-279B-403B-B6A5-CB6548E20355}" name="Column2" dataDxfId="17"/>
    <tableColumn id="3" xr3:uid="{FFEF9D73-BC67-49D4-8ECD-01A998C2CC33}" name="Column3" dataDxfId="16"/>
    <tableColumn id="4" xr3:uid="{356E06D4-539D-4299-A05A-4741EE153684}" name="Column4" dataDxfId="15"/>
    <tableColumn id="5" xr3:uid="{D91C4783-9086-47AC-A95D-5B03BE6CD286}" name="Column5" dataDxfId="14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2F41387-5278-4FCC-A022-E0277409F0B5}" name="Table18" displayName="Table18" ref="A115:E120" totalsRowShown="0" headerRowDxfId="13" dataDxfId="12">
  <tableColumns count="5">
    <tableColumn id="1" xr3:uid="{D44F5065-B3B5-471B-8197-2C808B2BF3E6}" name="Home Team" dataDxfId="11"/>
    <tableColumn id="2" xr3:uid="{2A339CE8-8EDE-4C05-AA68-F078AE475F75}" name="Home Result" dataDxfId="10"/>
    <tableColumn id="3" xr3:uid="{B2FC9B34-5ABA-4FFF-A7C5-825A1D59AC3B}" name="Column1" dataDxfId="9"/>
    <tableColumn id="4" xr3:uid="{BC25CEA6-B406-41B9-A348-91134399AC9C}" name="Away Result" dataDxfId="8"/>
    <tableColumn id="5" xr3:uid="{1253236F-305D-47C0-97C1-4BFCA179E5C7}" name="Away Team" dataDxfId="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BDD4E7D-EF4C-4E5B-89B4-FFC995A08982}" name="Table19" displayName="Table19" ref="A122:E127" totalsRowShown="0" headerRowDxfId="6" dataDxfId="5">
  <tableColumns count="5">
    <tableColumn id="1" xr3:uid="{5D24F675-62E8-4A88-BC82-28D23AADE850}" name="Home Team" dataDxfId="4"/>
    <tableColumn id="2" xr3:uid="{7CB92D1C-BBF6-4B7A-99DD-897FAF9FEAA8}" name="Home Result" dataDxfId="3"/>
    <tableColumn id="3" xr3:uid="{D467EC21-B332-485C-A4F8-CDD83D619655}" name="Column1" dataDxfId="2"/>
    <tableColumn id="4" xr3:uid="{8490576A-5E97-48D9-9BCC-68F0AB98818E}" name="Away Result" dataDxfId="1"/>
    <tableColumn id="5" xr3:uid="{449D02ED-9E79-46E8-AF80-710326931288}" name="Away Team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424AD9-4DEF-4D65-9BB8-BEEBCDD8654D}" name="Table4" displayName="Table4" ref="A50:E57" totalsRowShown="0" headerRowDxfId="111" dataDxfId="110">
  <tableColumns count="5">
    <tableColumn id="1" xr3:uid="{D83C2509-5267-4F31-A762-BDE9EAADB657}" name="I" dataDxfId="109"/>
    <tableColumn id="2" xr3:uid="{6CDBAF6E-FF53-4BBC-A0F8-5979FC130F6B}" name="0" dataDxfId="108"/>
    <tableColumn id="3" xr3:uid="{6C53EC9F-9611-4622-BCA4-56D826E348AE}" name="vs" dataDxfId="107"/>
    <tableColumn id="4" xr3:uid="{D308A578-BDA8-4038-8016-A6546ECF654C}" name="2" dataDxfId="106"/>
    <tableColumn id="5" xr3:uid="{D1F79445-DE95-4809-BE83-11EEC78DA3EF}" name="H" dataDxfId="10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A49AF8-378A-4393-90EF-C92E90E7CEC9}" name="Table5" displayName="Table5" ref="A10:E15" totalsRowShown="0" headerRowDxfId="104" dataDxfId="103">
  <tableColumns count="5">
    <tableColumn id="1" xr3:uid="{AE2BD7C5-066C-47A6-AD7C-80A477557C74}" name="Home Team" dataDxfId="102"/>
    <tableColumn id="2" xr3:uid="{E68F411A-F43B-4532-AC80-C44AF9234CE6}" name="Home Result" dataDxfId="101"/>
    <tableColumn id="3" xr3:uid="{352C95CB-E2EE-4B7D-8C6F-1D198C198C40}" name="Versus" dataDxfId="100"/>
    <tableColumn id="4" xr3:uid="{8603D438-2D8D-4842-8E6B-C4A6174645A2}" name="Away Result" dataDxfId="99"/>
    <tableColumn id="5" xr3:uid="{776EF065-92B9-460E-98BA-21D51D95B14C}" name="Away Team" dataDxfId="9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F5DDCB-27F3-427D-9C90-9EBDEE8689D0}" name="Table6" displayName="Table6" ref="G50:K56" totalsRowShown="0" headerRowDxfId="97" dataDxfId="96">
  <tableColumns count="5">
    <tableColumn id="1" xr3:uid="{94606CC0-5A8D-413D-B2D1-C5DB1BCBC4DF}" name="Column1" dataDxfId="95"/>
    <tableColumn id="2" xr3:uid="{BDCA3906-5D47-4AE9-B7AC-E570CF1F0228}" name="Column2" dataDxfId="94"/>
    <tableColumn id="3" xr3:uid="{1DD94559-A9A9-484B-A9FE-606C75D60105}" name="Column3" dataDxfId="93"/>
    <tableColumn id="4" xr3:uid="{CD63D474-47C0-4DE9-AB2A-B5300C826BCC}" name="Column4" dataDxfId="92"/>
    <tableColumn id="5" xr3:uid="{5650CF61-A6BD-488F-AB01-F272088BFDDB}" name="Column5" dataDxfId="9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97819B1-CDFA-4118-9214-D1948C5CE82D}" name="Table7" displayName="Table7" ref="G43:K49" totalsRowShown="0" headerRowDxfId="90" dataDxfId="89">
  <tableColumns count="5">
    <tableColumn id="1" xr3:uid="{12EC2BD6-1DCC-4C4B-AAC7-B567B3503C25}" name="Column1" dataDxfId="88"/>
    <tableColumn id="2" xr3:uid="{F66F1D6B-927D-423E-9C81-6986CF393386}" name="Column2" dataDxfId="87"/>
    <tableColumn id="3" xr3:uid="{0B6AF097-8BD6-4CDD-8617-C9D200933E6D}" name="Column3" dataDxfId="86"/>
    <tableColumn id="4" xr3:uid="{2439539F-1F60-4B5D-93C6-8CDFCEE446F3}" name="Column4" dataDxfId="85"/>
    <tableColumn id="5" xr3:uid="{9BE75D86-A5A0-4A6E-8125-6650BEFFDB1B}" name="Column5" dataDxfId="8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250FCC9-577B-4E01-AE92-A18ED2EBB29E}" name="Table8" displayName="Table8" ref="A17:E22" totalsRowShown="0" headerRowDxfId="83" dataDxfId="82">
  <tableColumns count="5">
    <tableColumn id="1" xr3:uid="{3509198C-0F57-487E-8061-A3FBB3C5809F}" name="Home Team" dataDxfId="81"/>
    <tableColumn id="2" xr3:uid="{336C27B6-688A-40E3-B8D3-953902D7355F}" name="Home Result" dataDxfId="80"/>
    <tableColumn id="3" xr3:uid="{D798B374-97F2-43E4-960B-4F863C445E18}" name="Versus" dataDxfId="79"/>
    <tableColumn id="4" xr3:uid="{AEE91D62-0520-4B50-814F-4D786DE5FB74}" name="Away Result" dataDxfId="78"/>
    <tableColumn id="5" xr3:uid="{89071D5F-38EE-45A1-A56F-CAA3AB9E5C19}" name="Away Team" dataDxfId="7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B31B0B2-133E-4259-9F60-8CE909C564D6}" name="Table9" displayName="Table9" ref="M43:Q49" totalsRowShown="0" headerRowDxfId="76" dataDxfId="75">
  <tableColumns count="5">
    <tableColumn id="1" xr3:uid="{274AEAA0-9D66-4A88-AF10-A4B2E1E25F51}" name="Column1" dataDxfId="74"/>
    <tableColumn id="2" xr3:uid="{EE8251C1-01D3-4E5B-9732-6108FA39088A}" name="Column2" dataDxfId="73"/>
    <tableColumn id="3" xr3:uid="{B7CBD579-6C98-43B8-BABB-3243AFDC5755}" name="Column3" dataDxfId="72"/>
    <tableColumn id="4" xr3:uid="{238D316D-695D-4434-9A67-0359B4D52155}" name="Column4" dataDxfId="71"/>
    <tableColumn id="5" xr3:uid="{373C5F0B-96D8-46E2-8014-C0B5489EC7AB}" name="Column5" dataDxfId="7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7C50DB6-E4BE-4D72-A940-4A8B946E9146}" name="Table10" displayName="Table10" ref="M50:Q56" totalsRowShown="0" headerRowDxfId="69" dataDxfId="68">
  <tableColumns count="5">
    <tableColumn id="1" xr3:uid="{B8711BC2-FE02-472B-A166-E0CC7028E819}" name="Column1" dataDxfId="67"/>
    <tableColumn id="2" xr3:uid="{4659442B-2C4F-46D7-9F60-1C0389217D07}" name="Column2" dataDxfId="66"/>
    <tableColumn id="3" xr3:uid="{3D597576-9E22-45C8-B82E-C8597B688AD6}" name="Column3" dataDxfId="65"/>
    <tableColumn id="4" xr3:uid="{09179FEE-88B3-4A1D-B62C-DAC8AB7F8469}" name="Column4" dataDxfId="64"/>
    <tableColumn id="5" xr3:uid="{1266F2A7-1A4A-4861-B324-0A555B2ABDFB}" name="Column5" dataDxfId="6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58C5D6-EB11-4265-9FD9-7C87A1B312A2}" name="Table2" displayName="Table2" ref="A3:E8" totalsRowShown="0" headerRowDxfId="62" dataDxfId="61">
  <tableColumns count="5">
    <tableColumn id="1" xr3:uid="{A884BD8C-4F40-42A6-888C-15231BDAE4B5}" name="Home Team" dataDxfId="60"/>
    <tableColumn id="2" xr3:uid="{E0310472-DB48-438D-9980-92028C750CBC}" name="Home Result" dataDxfId="59"/>
    <tableColumn id="3" xr3:uid="{2C862F0D-42AC-40C5-904A-99106E25CE73}" name="Versus" dataDxfId="58"/>
    <tableColumn id="4" xr3:uid="{18251CCF-974F-4977-B39D-940EE645DE03}" name="Away Result" dataDxfId="57"/>
    <tableColumn id="5" xr3:uid="{EF4BAEE0-C20F-4260-9F41-9D18106CE8F9}" name="Away Team" dataDxfId="5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6B08-DCAD-4149-BAFE-DC34353BAC4B}">
  <dimension ref="A1:F12"/>
  <sheetViews>
    <sheetView workbookViewId="0">
      <selection activeCell="G3" sqref="G3"/>
    </sheetView>
  </sheetViews>
  <sheetFormatPr defaultRowHeight="14.4" x14ac:dyDescent="0.3"/>
  <sheetData>
    <row r="1" spans="1:6" x14ac:dyDescent="0.3">
      <c r="A1" s="1" t="s">
        <v>22</v>
      </c>
      <c r="C1" s="1" t="s">
        <v>27</v>
      </c>
    </row>
    <row r="3" spans="1:6" x14ac:dyDescent="0.3">
      <c r="A3" s="1" t="s">
        <v>23</v>
      </c>
      <c r="C3" s="1" t="s">
        <v>28</v>
      </c>
      <c r="D3">
        <v>3</v>
      </c>
      <c r="F3" s="1" t="s">
        <v>51</v>
      </c>
    </row>
    <row r="4" spans="1:6" x14ac:dyDescent="0.3">
      <c r="A4" s="1" t="s">
        <v>24</v>
      </c>
      <c r="C4" s="1" t="s">
        <v>30</v>
      </c>
      <c r="D4">
        <v>1</v>
      </c>
      <c r="F4" s="1" t="s">
        <v>43</v>
      </c>
    </row>
    <row r="5" spans="1:6" x14ac:dyDescent="0.3">
      <c r="A5" s="1" t="s">
        <v>25</v>
      </c>
      <c r="C5" s="1" t="s">
        <v>29</v>
      </c>
      <c r="D5">
        <v>0</v>
      </c>
      <c r="F5" s="1" t="s">
        <v>44</v>
      </c>
    </row>
    <row r="6" spans="1:6" x14ac:dyDescent="0.3">
      <c r="A6" s="1" t="s">
        <v>26</v>
      </c>
      <c r="F6" s="1" t="s">
        <v>54</v>
      </c>
    </row>
    <row r="7" spans="1:6" x14ac:dyDescent="0.3">
      <c r="F7" s="1" t="s">
        <v>50</v>
      </c>
    </row>
    <row r="8" spans="1:6" x14ac:dyDescent="0.3">
      <c r="F8" s="1" t="s">
        <v>45</v>
      </c>
    </row>
    <row r="9" spans="1:6" x14ac:dyDescent="0.3">
      <c r="F9" s="1" t="s">
        <v>53</v>
      </c>
    </row>
    <row r="10" spans="1:6" x14ac:dyDescent="0.3">
      <c r="F10" s="1" t="s">
        <v>52</v>
      </c>
    </row>
    <row r="11" spans="1:6" x14ac:dyDescent="0.3">
      <c r="F11" s="1" t="s">
        <v>49</v>
      </c>
    </row>
    <row r="12" spans="1:6" x14ac:dyDescent="0.3">
      <c r="F12" s="1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3672-9DF3-4C8B-A4F5-E8653846E29D}">
  <dimension ref="A14:W27"/>
  <sheetViews>
    <sheetView topLeftCell="A6" workbookViewId="0">
      <selection activeCell="U27" sqref="U27"/>
    </sheetView>
  </sheetViews>
  <sheetFormatPr defaultRowHeight="14.4" x14ac:dyDescent="0.3"/>
  <cols>
    <col min="1" max="6" width="8.88671875" customWidth="1"/>
  </cols>
  <sheetData>
    <row r="14" spans="1:8" x14ac:dyDescent="0.3">
      <c r="A14" t="s">
        <v>68</v>
      </c>
      <c r="H14">
        <v>3</v>
      </c>
    </row>
    <row r="15" spans="1:8" x14ac:dyDescent="0.3">
      <c r="A15" t="s">
        <v>67</v>
      </c>
      <c r="H15">
        <v>1</v>
      </c>
    </row>
    <row r="17" spans="1:23" x14ac:dyDescent="0.3">
      <c r="A17" s="1" t="s">
        <v>36</v>
      </c>
      <c r="B17" s="1" t="s">
        <v>75</v>
      </c>
      <c r="C17" s="1" t="s">
        <v>77</v>
      </c>
      <c r="D17" s="1" t="s">
        <v>78</v>
      </c>
      <c r="E17" s="1" t="s">
        <v>10</v>
      </c>
      <c r="F17" s="1" t="s">
        <v>27</v>
      </c>
      <c r="G17" s="1" t="s">
        <v>37</v>
      </c>
      <c r="H17" s="1" t="s">
        <v>61</v>
      </c>
      <c r="I17" s="1" t="s">
        <v>62</v>
      </c>
      <c r="J17" s="1" t="s">
        <v>63</v>
      </c>
      <c r="K17" s="1" t="s">
        <v>64</v>
      </c>
      <c r="L17" s="1" t="s">
        <v>65</v>
      </c>
      <c r="M17" s="1" t="s">
        <v>66</v>
      </c>
      <c r="N17" s="1" t="s">
        <v>79</v>
      </c>
      <c r="O17" s="1" t="s">
        <v>80</v>
      </c>
      <c r="P17" s="1" t="s">
        <v>81</v>
      </c>
      <c r="Q17" s="1" t="s">
        <v>69</v>
      </c>
      <c r="R17" s="1" t="s">
        <v>70</v>
      </c>
      <c r="S17" s="1" t="s">
        <v>71</v>
      </c>
      <c r="T17" s="1" t="s">
        <v>72</v>
      </c>
      <c r="U17" s="1" t="s">
        <v>73</v>
      </c>
      <c r="V17" s="1" t="s">
        <v>74</v>
      </c>
      <c r="W17" s="1" t="s">
        <v>42</v>
      </c>
    </row>
    <row r="18" spans="1:23" x14ac:dyDescent="0.3">
      <c r="A18" s="4" t="s">
        <v>43</v>
      </c>
      <c r="B18" s="1">
        <f ca="1">_xlfn.RANK.EQ(D18,$D$18:$D$27)</f>
        <v>1</v>
      </c>
      <c r="C18" s="1">
        <f ca="1">W18*0.01</f>
        <v>0.1</v>
      </c>
      <c r="D18" s="1">
        <f ca="1">F18+C18</f>
        <v>36.1</v>
      </c>
      <c r="E18" s="1">
        <v>1</v>
      </c>
      <c r="F18">
        <f t="shared" ref="F18:F27" si="0">(H18*$H$14)+(K18*$H$14)+(I18*$H$15)+(L18*$H$15)</f>
        <v>36</v>
      </c>
      <c r="G18">
        <f>COUNTIF(Results!$A$2:$B$91,Sheet2!$A18)</f>
        <v>18</v>
      </c>
      <c r="H18">
        <f>COUNTIF(Results!G$2:G$91,Sheet2!$A19)</f>
        <v>5</v>
      </c>
      <c r="I18">
        <f>COUNTIF(Results!H$2:H$91,Sheet2!$A19)</f>
        <v>2</v>
      </c>
      <c r="J18">
        <f>COUNTIF(Results!I$2:I$91,Sheet2!$A19)</f>
        <v>2</v>
      </c>
      <c r="K18">
        <f>COUNTIF(Results!J$2:J$91,Sheet2!$A19)</f>
        <v>6</v>
      </c>
      <c r="L18">
        <f>COUNTIF(Results!K$2:K$91,Sheet2!$A19)</f>
        <v>1</v>
      </c>
      <c r="M18">
        <f>COUNTIF(Results!L$2:L$91,Sheet2!$A19)</f>
        <v>2</v>
      </c>
      <c r="N18">
        <f>H18+K18</f>
        <v>11</v>
      </c>
      <c r="O18">
        <f>I18+L18</f>
        <v>3</v>
      </c>
      <c r="P18">
        <f>J18+M18</f>
        <v>4</v>
      </c>
      <c r="Q18">
        <f ca="1">SUMIF(Results!A$2:A$91,Sheet2!$A19,Results!C$2:C$46)</f>
        <v>14</v>
      </c>
      <c r="R18">
        <f ca="1">SUMIF(Results!A$2:A$91,Sheet2!$A19,Results!D$2:D$46)</f>
        <v>8</v>
      </c>
      <c r="S18">
        <f ca="1">SUMIF(Results!B$2:B$91,Sheet2!$A19,Results!D$2:D$46)</f>
        <v>12</v>
      </c>
      <c r="T18">
        <f ca="1">SUMIF(Results!B$2:B$91,Sheet2!$A19,Results!C$2:C$46)</f>
        <v>8</v>
      </c>
      <c r="U18">
        <f t="shared" ref="U18:U26" ca="1" si="1">Q18+S18</f>
        <v>26</v>
      </c>
      <c r="V18">
        <f t="shared" ref="V18:V26" ca="1" si="2">R18+T18</f>
        <v>16</v>
      </c>
      <c r="W18">
        <f t="shared" ref="W18:W26" ca="1" si="3">U18-V18</f>
        <v>10</v>
      </c>
    </row>
    <row r="19" spans="1:23" x14ac:dyDescent="0.3">
      <c r="A19" s="4" t="s">
        <v>45</v>
      </c>
      <c r="B19" s="1">
        <f t="shared" ref="B19:B27" ca="1" si="4">_xlfn.RANK.EQ(D19,$D$18:$D$27)</f>
        <v>4</v>
      </c>
      <c r="C19" s="1">
        <f t="shared" ref="C19:C27" ca="1" si="5">W19*0.01</f>
        <v>-7.0000000000000007E-2</v>
      </c>
      <c r="D19" s="1">
        <f t="shared" ref="D19:D27" ca="1" si="6">F19+C19</f>
        <v>25.93</v>
      </c>
      <c r="E19" s="1">
        <v>2</v>
      </c>
      <c r="F19">
        <f t="shared" si="0"/>
        <v>26</v>
      </c>
      <c r="G19">
        <f>COUNTIF(Results!$A$2:$B$91,Sheet2!A19)</f>
        <v>18</v>
      </c>
      <c r="H19">
        <f>COUNTIF(Results!G$2:G$91,Sheet2!$A20)</f>
        <v>4</v>
      </c>
      <c r="I19">
        <f>COUNTIF(Results!H$2:H$91,Sheet2!$A20)</f>
        <v>1</v>
      </c>
      <c r="J19">
        <f>COUNTIF(Results!I$2:I$91,Sheet2!$A20)</f>
        <v>4</v>
      </c>
      <c r="K19">
        <f>COUNTIF(Results!J$2:J$91,Sheet2!$A20)</f>
        <v>4</v>
      </c>
      <c r="L19">
        <f>COUNTIF(Results!K$2:K$91,Sheet2!$A20)</f>
        <v>1</v>
      </c>
      <c r="M19">
        <f>COUNTIF(Results!L$2:L$91,Sheet2!$A20)</f>
        <v>4</v>
      </c>
      <c r="N19">
        <f t="shared" ref="N19:N26" si="7">H19+K19</f>
        <v>8</v>
      </c>
      <c r="O19">
        <f t="shared" ref="O19:O27" si="8">I19+L19</f>
        <v>2</v>
      </c>
      <c r="P19">
        <f t="shared" ref="P19:P27" si="9">J19+M19</f>
        <v>8</v>
      </c>
      <c r="Q19">
        <f ca="1">SUMIF(Results!A$2:A$91,Sheet2!$A23,Results!C$2:C$46)</f>
        <v>12</v>
      </c>
      <c r="R19">
        <f ca="1">SUMIF(Results!A$2:A$91,Sheet2!$A23,Results!D$2:D$46)</f>
        <v>17</v>
      </c>
      <c r="S19">
        <f ca="1">SUMIF(Results!B$2:B$91,Sheet2!$A23,Results!D$2:D$46)</f>
        <v>10</v>
      </c>
      <c r="T19">
        <f ca="1">SUMIF(Results!B$2:B$91,Sheet2!$A23,Results!C$2:C$46)</f>
        <v>12</v>
      </c>
      <c r="U19">
        <f t="shared" ca="1" si="1"/>
        <v>22</v>
      </c>
      <c r="V19">
        <f t="shared" ca="1" si="2"/>
        <v>29</v>
      </c>
      <c r="W19">
        <f t="shared" ca="1" si="3"/>
        <v>-7</v>
      </c>
    </row>
    <row r="20" spans="1:23" x14ac:dyDescent="0.3">
      <c r="A20" s="4" t="s">
        <v>52</v>
      </c>
      <c r="B20" s="1">
        <f t="shared" ca="1" si="4"/>
        <v>9</v>
      </c>
      <c r="C20" s="1">
        <f t="shared" ca="1" si="5"/>
        <v>0.04</v>
      </c>
      <c r="D20" s="1">
        <f t="shared" ca="1" si="6"/>
        <v>21.04</v>
      </c>
      <c r="E20" s="1">
        <v>3</v>
      </c>
      <c r="F20">
        <f t="shared" si="0"/>
        <v>21</v>
      </c>
      <c r="G20">
        <f>COUNTIF(Results!$A$2:$B$91,Sheet2!A20)</f>
        <v>18</v>
      </c>
      <c r="H20">
        <f>COUNTIF(Results!G$2:G$91,Sheet2!$A21)</f>
        <v>4</v>
      </c>
      <c r="I20">
        <f>COUNTIF(Results!H$2:H$91,Sheet2!$A21)</f>
        <v>0</v>
      </c>
      <c r="J20">
        <f>COUNTIF(Results!I$2:I$91,Sheet2!$A21)</f>
        <v>5</v>
      </c>
      <c r="K20">
        <f>COUNTIF(Results!J$2:J$91,Sheet2!$A21)</f>
        <v>3</v>
      </c>
      <c r="L20">
        <f>COUNTIF(Results!K$2:K$91,Sheet2!$A21)</f>
        <v>0</v>
      </c>
      <c r="M20">
        <f>COUNTIF(Results!L$2:L$91,Sheet2!$A21)</f>
        <v>6</v>
      </c>
      <c r="N20">
        <f t="shared" si="7"/>
        <v>7</v>
      </c>
      <c r="O20">
        <f t="shared" si="8"/>
        <v>0</v>
      </c>
      <c r="P20">
        <f t="shared" si="9"/>
        <v>11</v>
      </c>
      <c r="Q20">
        <f ca="1">SUMIF(Results!A$2:A$91,Sheet2!$A25,Results!C$2:C$46)</f>
        <v>13</v>
      </c>
      <c r="R20">
        <f ca="1">SUMIF(Results!A$2:A$91,Sheet2!$A25,Results!D$2:D$46)</f>
        <v>12</v>
      </c>
      <c r="S20">
        <f ca="1">SUMIF(Results!B$2:B$91,Sheet2!$A25,Results!D$2:D$46)</f>
        <v>16</v>
      </c>
      <c r="T20">
        <f ca="1">SUMIF(Results!B$2:B$91,Sheet2!$A25,Results!C$2:C$46)</f>
        <v>13</v>
      </c>
      <c r="U20">
        <f t="shared" ca="1" si="1"/>
        <v>29</v>
      </c>
      <c r="V20">
        <f t="shared" ca="1" si="2"/>
        <v>25</v>
      </c>
      <c r="W20">
        <f t="shared" ca="1" si="3"/>
        <v>4</v>
      </c>
    </row>
    <row r="21" spans="1:23" x14ac:dyDescent="0.3">
      <c r="A21" s="1" t="s">
        <v>49</v>
      </c>
      <c r="B21" s="1">
        <f t="shared" ca="1" si="4"/>
        <v>7</v>
      </c>
      <c r="C21" s="1">
        <f t="shared" ca="1" si="5"/>
        <v>0.01</v>
      </c>
      <c r="D21" s="1">
        <f t="shared" ca="1" si="6"/>
        <v>24.01</v>
      </c>
      <c r="E21" s="1">
        <v>4</v>
      </c>
      <c r="F21">
        <f t="shared" si="0"/>
        <v>24</v>
      </c>
      <c r="G21">
        <f>COUNTIF(Results!$A$2:$B$91,Sheet2!A21)</f>
        <v>18</v>
      </c>
      <c r="H21">
        <f>COUNTIF(Results!G$2:G$91,Sheet2!$A22)</f>
        <v>2</v>
      </c>
      <c r="I21">
        <f>COUNTIF(Results!H$2:H$91,Sheet2!$A22)</f>
        <v>5</v>
      </c>
      <c r="J21">
        <f>COUNTIF(Results!I$2:I$91,Sheet2!$A22)</f>
        <v>2</v>
      </c>
      <c r="K21">
        <f>COUNTIF(Results!J$2:J$91,Sheet2!$A22)</f>
        <v>4</v>
      </c>
      <c r="L21">
        <f>COUNTIF(Results!K$2:K$91,Sheet2!$A22)</f>
        <v>1</v>
      </c>
      <c r="M21">
        <f>COUNTIF(Results!L$2:L$91,Sheet2!$A22)</f>
        <v>4</v>
      </c>
      <c r="N21">
        <f t="shared" si="7"/>
        <v>6</v>
      </c>
      <c r="O21">
        <f t="shared" si="8"/>
        <v>6</v>
      </c>
      <c r="P21">
        <f t="shared" si="9"/>
        <v>6</v>
      </c>
      <c r="Q21">
        <f ca="1">SUMIF(Results!A$2:A$91,Sheet2!$A26,Results!C$2:C$46)</f>
        <v>9</v>
      </c>
      <c r="R21">
        <f ca="1">SUMIF(Results!A$2:A$91,Sheet2!$A26,Results!D$2:D$46)</f>
        <v>13</v>
      </c>
      <c r="S21">
        <f ca="1">SUMIF(Results!B$2:B$91,Sheet2!$A26,Results!D$2:D$46)</f>
        <v>14</v>
      </c>
      <c r="T21">
        <f ca="1">SUMIF(Results!B$2:B$91,Sheet2!$A26,Results!C$2:C$46)</f>
        <v>9</v>
      </c>
      <c r="U21">
        <f t="shared" ca="1" si="1"/>
        <v>23</v>
      </c>
      <c r="V21">
        <f t="shared" ca="1" si="2"/>
        <v>22</v>
      </c>
      <c r="W21">
        <f t="shared" ca="1" si="3"/>
        <v>1</v>
      </c>
    </row>
    <row r="22" spans="1:23" x14ac:dyDescent="0.3">
      <c r="A22" s="4" t="s">
        <v>51</v>
      </c>
      <c r="B22" s="1">
        <f t="shared" ca="1" si="4"/>
        <v>10</v>
      </c>
      <c r="C22" s="1">
        <f t="shared" ca="1" si="5"/>
        <v>-0.02</v>
      </c>
      <c r="D22" s="1">
        <f t="shared" ca="1" si="6"/>
        <v>19.98</v>
      </c>
      <c r="E22" s="1">
        <v>5</v>
      </c>
      <c r="F22">
        <f t="shared" si="0"/>
        <v>20</v>
      </c>
      <c r="G22">
        <f>COUNTIF(Results!$A$2:$B$91,Sheet2!A22)</f>
        <v>18</v>
      </c>
      <c r="H22">
        <f>COUNTIF(Results!G$2:G$91,Sheet2!$A23)</f>
        <v>3</v>
      </c>
      <c r="I22">
        <f>COUNTIF(Results!H$2:H$91,Sheet2!$A23)</f>
        <v>1</v>
      </c>
      <c r="J22">
        <f>COUNTIF(Results!I$2:I$91,Sheet2!$A23)</f>
        <v>5</v>
      </c>
      <c r="K22">
        <f>COUNTIF(Results!J$2:J$91,Sheet2!$A23)</f>
        <v>2</v>
      </c>
      <c r="L22">
        <f>COUNTIF(Results!K$2:K$91,Sheet2!$A23)</f>
        <v>4</v>
      </c>
      <c r="M22">
        <f>COUNTIF(Results!L$2:L$91,Sheet2!$A23)</f>
        <v>3</v>
      </c>
      <c r="N22">
        <f t="shared" si="7"/>
        <v>5</v>
      </c>
      <c r="O22">
        <f t="shared" si="8"/>
        <v>5</v>
      </c>
      <c r="P22">
        <f t="shared" si="9"/>
        <v>8</v>
      </c>
      <c r="Q22">
        <f ca="1">SUMIF(Results!A$2:A$91,Sheet2!$A18,Results!C$2:C$46)</f>
        <v>9</v>
      </c>
      <c r="R22">
        <f ca="1">SUMIF(Results!A$2:A$91,Sheet2!$A18,Results!D$2:D$46)</f>
        <v>13</v>
      </c>
      <c r="S22">
        <f ca="1">SUMIF(Results!B$2:B$91,Sheet2!$A18,Results!D$2:D$46)</f>
        <v>12</v>
      </c>
      <c r="T22">
        <f ca="1">SUMIF(Results!B$2:B$91,Sheet2!$A18,Results!C$2:C$46)</f>
        <v>10</v>
      </c>
      <c r="U22">
        <f t="shared" ca="1" si="1"/>
        <v>21</v>
      </c>
      <c r="V22">
        <f t="shared" ca="1" si="2"/>
        <v>23</v>
      </c>
      <c r="W22">
        <f t="shared" ca="1" si="3"/>
        <v>-2</v>
      </c>
    </row>
    <row r="23" spans="1:23" x14ac:dyDescent="0.3">
      <c r="A23" s="4" t="s">
        <v>53</v>
      </c>
      <c r="B23" s="1">
        <f t="shared" ca="1" si="4"/>
        <v>3</v>
      </c>
      <c r="C23" s="1">
        <f t="shared" ca="1" si="5"/>
        <v>-0.02</v>
      </c>
      <c r="D23" s="1">
        <f t="shared" ca="1" si="6"/>
        <v>26.98</v>
      </c>
      <c r="E23" s="1">
        <v>6</v>
      </c>
      <c r="F23">
        <f t="shared" si="0"/>
        <v>27</v>
      </c>
      <c r="G23">
        <f>COUNTIF(Results!$A$2:$B$91,Sheet2!A23)</f>
        <v>18</v>
      </c>
      <c r="H23">
        <f>COUNTIF(Results!G$2:G$91,Sheet2!$A24)</f>
        <v>5</v>
      </c>
      <c r="I23">
        <f>COUNTIF(Results!H$2:H$91,Sheet2!$A24)</f>
        <v>0</v>
      </c>
      <c r="J23">
        <f>COUNTIF(Results!I$2:I$91,Sheet2!$A24)</f>
        <v>4</v>
      </c>
      <c r="K23">
        <f>COUNTIF(Results!J$2:J$91,Sheet2!$A24)</f>
        <v>4</v>
      </c>
      <c r="L23">
        <f>COUNTIF(Results!K$2:K$91,Sheet2!$A24)</f>
        <v>0</v>
      </c>
      <c r="M23">
        <f>COUNTIF(Results!L$2:L$91,Sheet2!$A24)</f>
        <v>5</v>
      </c>
      <c r="N23">
        <f t="shared" si="7"/>
        <v>9</v>
      </c>
      <c r="O23">
        <f t="shared" si="8"/>
        <v>0</v>
      </c>
      <c r="P23">
        <f t="shared" si="9"/>
        <v>9</v>
      </c>
      <c r="Q23">
        <f ca="1">SUMIF(Results!A$2:A$91,Sheet2!$A24,Results!C$2:C$46)</f>
        <v>15</v>
      </c>
      <c r="R23">
        <f ca="1">SUMIF(Results!A$2:A$91,Sheet2!$A24,Results!D$2:D$46)</f>
        <v>14</v>
      </c>
      <c r="S23">
        <f ca="1">SUMIF(Results!B$2:B$91,Sheet2!$A24,Results!D$2:D$46)</f>
        <v>14</v>
      </c>
      <c r="T23">
        <f ca="1">SUMIF(Results!B$2:B$91,Sheet2!$A24,Results!C$2:C$46)</f>
        <v>17</v>
      </c>
      <c r="U23">
        <f t="shared" ca="1" si="1"/>
        <v>29</v>
      </c>
      <c r="V23">
        <f t="shared" ca="1" si="2"/>
        <v>31</v>
      </c>
      <c r="W23">
        <f t="shared" ca="1" si="3"/>
        <v>-2</v>
      </c>
    </row>
    <row r="24" spans="1:23" x14ac:dyDescent="0.3">
      <c r="A24" s="4" t="s">
        <v>50</v>
      </c>
      <c r="B24" s="1">
        <f t="shared" ca="1" si="4"/>
        <v>2</v>
      </c>
      <c r="C24" s="1">
        <f t="shared" ca="1" si="5"/>
        <v>0.05</v>
      </c>
      <c r="D24" s="1">
        <f t="shared" ca="1" si="6"/>
        <v>27.05</v>
      </c>
      <c r="E24" s="1">
        <v>7</v>
      </c>
      <c r="F24">
        <f t="shared" si="0"/>
        <v>27</v>
      </c>
      <c r="G24">
        <f>COUNTIF(Results!$A$2:$B$91,Sheet2!A24)</f>
        <v>18</v>
      </c>
      <c r="H24">
        <f>COUNTIF(Results!G$2:G$91,Sheet2!$A25)</f>
        <v>3</v>
      </c>
      <c r="I24">
        <f>COUNTIF(Results!H$2:H$91,Sheet2!$A25)</f>
        <v>3</v>
      </c>
      <c r="J24">
        <f>COUNTIF(Results!I$2:I$91,Sheet2!$A25)</f>
        <v>3</v>
      </c>
      <c r="K24">
        <f>COUNTIF(Results!J$2:J$91,Sheet2!$A25)</f>
        <v>4</v>
      </c>
      <c r="L24">
        <f>COUNTIF(Results!K$2:K$91,Sheet2!$A25)</f>
        <v>3</v>
      </c>
      <c r="M24">
        <f>COUNTIF(Results!L$2:L$91,Sheet2!$A25)</f>
        <v>2</v>
      </c>
      <c r="N24">
        <f t="shared" si="7"/>
        <v>7</v>
      </c>
      <c r="O24">
        <f t="shared" si="8"/>
        <v>6</v>
      </c>
      <c r="P24">
        <f t="shared" si="9"/>
        <v>5</v>
      </c>
      <c r="Q24">
        <f ca="1">SUMIF(Results!A$2:A$91,Sheet2!$A22,Results!C$2:C$46)</f>
        <v>10</v>
      </c>
      <c r="R24">
        <f ca="1">SUMIF(Results!A$2:A$91,Sheet2!$A22,Results!D$2:D$46)</f>
        <v>8</v>
      </c>
      <c r="S24">
        <f ca="1">SUMIF(Results!B$2:B$91,Sheet2!$A22,Results!D$2:D$46)</f>
        <v>16</v>
      </c>
      <c r="T24">
        <f ca="1">SUMIF(Results!B$2:B$91,Sheet2!$A22,Results!C$2:C$46)</f>
        <v>13</v>
      </c>
      <c r="U24">
        <f t="shared" ca="1" si="1"/>
        <v>26</v>
      </c>
      <c r="V24">
        <f t="shared" ca="1" si="2"/>
        <v>21</v>
      </c>
      <c r="W24">
        <f t="shared" ca="1" si="3"/>
        <v>5</v>
      </c>
    </row>
    <row r="25" spans="1:23" x14ac:dyDescent="0.3">
      <c r="A25" s="4" t="s">
        <v>44</v>
      </c>
      <c r="B25" s="1">
        <f t="shared" ca="1" si="4"/>
        <v>8</v>
      </c>
      <c r="C25" s="1">
        <f t="shared" ca="1" si="5"/>
        <v>-0.03</v>
      </c>
      <c r="D25" s="1">
        <f t="shared" ca="1" si="6"/>
        <v>23.97</v>
      </c>
      <c r="E25" s="1">
        <v>8</v>
      </c>
      <c r="F25">
        <f t="shared" si="0"/>
        <v>24</v>
      </c>
      <c r="G25">
        <f>COUNTIF(Results!$A$2:$B$91,Sheet2!A25)</f>
        <v>18</v>
      </c>
      <c r="H25">
        <f>COUNTIF(Results!G$2:G$91,Sheet2!$A26)</f>
        <v>3</v>
      </c>
      <c r="I25">
        <f>COUNTIF(Results!H$2:H$91,Sheet2!$A26)</f>
        <v>1</v>
      </c>
      <c r="J25">
        <f>COUNTIF(Results!I$2:I$91,Sheet2!$A26)</f>
        <v>5</v>
      </c>
      <c r="K25">
        <f>COUNTIF(Results!J$2:J$91,Sheet2!$A26)</f>
        <v>4</v>
      </c>
      <c r="L25">
        <f>COUNTIF(Results!K$2:K$91,Sheet2!$A26)</f>
        <v>2</v>
      </c>
      <c r="M25">
        <f>COUNTIF(Results!L$2:L$91,Sheet2!$A26)</f>
        <v>3</v>
      </c>
      <c r="N25">
        <f t="shared" si="7"/>
        <v>7</v>
      </c>
      <c r="O25">
        <f t="shared" si="8"/>
        <v>3</v>
      </c>
      <c r="P25">
        <f t="shared" si="9"/>
        <v>8</v>
      </c>
      <c r="Q25">
        <f ca="1">SUMIF(Results!A$2:A$91,Sheet2!$A20,Results!C$2:C$46)</f>
        <v>15</v>
      </c>
      <c r="R25">
        <f ca="1">SUMIF(Results!A$2:A$91,Sheet2!$A20,Results!D$2:D$46)</f>
        <v>16</v>
      </c>
      <c r="S25">
        <f ca="1">SUMIF(Results!B$2:B$91,Sheet2!$A20,Results!D$2:D$46)</f>
        <v>12</v>
      </c>
      <c r="T25">
        <f ca="1">SUMIF(Results!B$2:B$91,Sheet2!$A20,Results!C$2:C$46)</f>
        <v>14</v>
      </c>
      <c r="U25">
        <f t="shared" ca="1" si="1"/>
        <v>27</v>
      </c>
      <c r="V25">
        <f t="shared" ca="1" si="2"/>
        <v>30</v>
      </c>
      <c r="W25">
        <f t="shared" ca="1" si="3"/>
        <v>-3</v>
      </c>
    </row>
    <row r="26" spans="1:23" x14ac:dyDescent="0.3">
      <c r="A26" s="1" t="s">
        <v>48</v>
      </c>
      <c r="B26" s="1">
        <f t="shared" ca="1" si="4"/>
        <v>5</v>
      </c>
      <c r="C26" s="1">
        <f t="shared" ca="1" si="5"/>
        <v>0.01</v>
      </c>
      <c r="D26" s="1">
        <f t="shared" ca="1" si="6"/>
        <v>25.01</v>
      </c>
      <c r="E26" s="1">
        <v>9</v>
      </c>
      <c r="F26">
        <f t="shared" si="0"/>
        <v>25</v>
      </c>
      <c r="G26">
        <f>COUNTIF(Results!$A$2:$B$91,Sheet2!A26)</f>
        <v>18</v>
      </c>
      <c r="H26">
        <f>COUNTIF(Results!G$2:G$91,Sheet2!$A27)</f>
        <v>3</v>
      </c>
      <c r="I26">
        <f>COUNTIF(Results!H$2:H$91,Sheet2!$A27)</f>
        <v>2</v>
      </c>
      <c r="J26">
        <f>COUNTIF(Results!I$2:I$91,Sheet2!$A27)</f>
        <v>4</v>
      </c>
      <c r="K26">
        <f>COUNTIF(Results!J$2:J$91,Sheet2!$A27)</f>
        <v>4</v>
      </c>
      <c r="L26">
        <f>COUNTIF(Results!K$2:K$91,Sheet2!$A27)</f>
        <v>2</v>
      </c>
      <c r="M26">
        <f>COUNTIF(Results!L$2:L$91,Sheet2!$A27)</f>
        <v>3</v>
      </c>
      <c r="N26">
        <f t="shared" si="7"/>
        <v>7</v>
      </c>
      <c r="O26">
        <f t="shared" si="8"/>
        <v>4</v>
      </c>
      <c r="P26">
        <f t="shared" si="9"/>
        <v>7</v>
      </c>
      <c r="Q26">
        <f ca="1">SUMIF(Results!A$2:A$91,Sheet2!$A27,Results!C$2:C$46)</f>
        <v>15</v>
      </c>
      <c r="R26">
        <f ca="1">SUMIF(Results!A$2:A$91,Sheet2!$A27,Results!D$2:D$46)</f>
        <v>15</v>
      </c>
      <c r="S26">
        <f ca="1">SUMIF(Results!B$2:B$91,Sheet2!$A27,Results!D$2:D$46)</f>
        <v>13</v>
      </c>
      <c r="T26">
        <f ca="1">SUMIF(Results!B$2:B$91,Sheet2!$A27,Results!C$2:C$46)</f>
        <v>12</v>
      </c>
      <c r="U26">
        <f t="shared" ca="1" si="1"/>
        <v>28</v>
      </c>
      <c r="V26">
        <f t="shared" ca="1" si="2"/>
        <v>27</v>
      </c>
      <c r="W26">
        <f t="shared" ca="1" si="3"/>
        <v>1</v>
      </c>
    </row>
    <row r="27" spans="1:23" x14ac:dyDescent="0.3">
      <c r="A27" s="4" t="s">
        <v>54</v>
      </c>
      <c r="B27" s="1">
        <f t="shared" ca="1" si="4"/>
        <v>6</v>
      </c>
      <c r="C27" s="1">
        <f t="shared" si="5"/>
        <v>-7.0000000000000007E-2</v>
      </c>
      <c r="D27" s="1">
        <f t="shared" si="6"/>
        <v>24.93</v>
      </c>
      <c r="E27" s="1">
        <v>10</v>
      </c>
      <c r="F27">
        <f t="shared" si="0"/>
        <v>25</v>
      </c>
      <c r="G27">
        <f>COUNTIF(Results!$A$2:$B$91,Sheet2!A27)</f>
        <v>18</v>
      </c>
      <c r="H27">
        <f>COUNTIF(Results!G$2:G$91,Sheet2!$A27)</f>
        <v>3</v>
      </c>
      <c r="I27">
        <f>COUNTIF(Results!H$2:H$91,Sheet2!$A27)</f>
        <v>2</v>
      </c>
      <c r="J27">
        <f>COUNTIF(Results!I$2:I$91,Sheet2!$A27)</f>
        <v>4</v>
      </c>
      <c r="K27">
        <f>COUNTIF(Results!J$2:J$91,Sheet2!$A27)</f>
        <v>4</v>
      </c>
      <c r="L27">
        <f>COUNTIF(Results!K$2:K$91,Sheet2!$A27)</f>
        <v>2</v>
      </c>
      <c r="M27">
        <f>COUNTIF(Results!L$2:L$91,Sheet2!$A27)</f>
        <v>3</v>
      </c>
      <c r="N27">
        <f>H27+K27</f>
        <v>7</v>
      </c>
      <c r="O27">
        <f t="shared" si="8"/>
        <v>4</v>
      </c>
      <c r="P27">
        <f t="shared" si="9"/>
        <v>7</v>
      </c>
      <c r="Q27">
        <f t="shared" ref="Q27:V27" si="10">K27+N27</f>
        <v>11</v>
      </c>
      <c r="R27">
        <f t="shared" si="10"/>
        <v>6</v>
      </c>
      <c r="S27">
        <f t="shared" si="10"/>
        <v>10</v>
      </c>
      <c r="T27">
        <f t="shared" si="10"/>
        <v>18</v>
      </c>
      <c r="U27">
        <f t="shared" si="10"/>
        <v>10</v>
      </c>
      <c r="V27">
        <f t="shared" si="10"/>
        <v>17</v>
      </c>
      <c r="W27">
        <f>U27-V27</f>
        <v>-7</v>
      </c>
    </row>
  </sheetData>
  <sortState xmlns:xlrd2="http://schemas.microsoft.com/office/spreadsheetml/2017/richdata2" ref="E19:F27">
    <sortCondition descending="1" ref="E18:E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EC79-C88B-44A2-B25D-C52A922B813D}">
  <dimension ref="A3:I13"/>
  <sheetViews>
    <sheetView workbookViewId="0">
      <selection activeCell="D4" sqref="D4"/>
    </sheetView>
  </sheetViews>
  <sheetFormatPr defaultRowHeight="14.4" x14ac:dyDescent="0.3"/>
  <sheetData>
    <row r="3" spans="1:9" x14ac:dyDescent="0.3">
      <c r="B3" s="1" t="s">
        <v>37</v>
      </c>
      <c r="C3" s="1" t="s">
        <v>27</v>
      </c>
      <c r="D3" s="1" t="s">
        <v>25</v>
      </c>
      <c r="E3" s="1" t="s">
        <v>38</v>
      </c>
      <c r="F3" s="1" t="s">
        <v>39</v>
      </c>
      <c r="G3" s="1" t="s">
        <v>40</v>
      </c>
      <c r="H3" s="1" t="s">
        <v>41</v>
      </c>
      <c r="I3" s="1" t="s">
        <v>82</v>
      </c>
    </row>
    <row r="4" spans="1:9" x14ac:dyDescent="0.3">
      <c r="A4" s="1" t="s">
        <v>43</v>
      </c>
      <c r="B4">
        <v>9</v>
      </c>
      <c r="C4">
        <v>22</v>
      </c>
      <c r="D4">
        <v>7</v>
      </c>
      <c r="E4">
        <v>1</v>
      </c>
      <c r="F4">
        <v>1</v>
      </c>
      <c r="G4">
        <v>14</v>
      </c>
      <c r="H4">
        <v>5</v>
      </c>
      <c r="I4">
        <f>G4-H4</f>
        <v>9</v>
      </c>
    </row>
    <row r="5" spans="1:9" x14ac:dyDescent="0.3">
      <c r="A5" s="1" t="s">
        <v>45</v>
      </c>
      <c r="B5">
        <v>9</v>
      </c>
      <c r="C5">
        <v>11</v>
      </c>
      <c r="D5">
        <v>3</v>
      </c>
      <c r="E5">
        <v>2</v>
      </c>
      <c r="F5">
        <v>4</v>
      </c>
      <c r="G5">
        <v>10</v>
      </c>
      <c r="H5">
        <v>14</v>
      </c>
      <c r="I5">
        <f t="shared" ref="I5:I13" si="0">G5-H5</f>
        <v>-4</v>
      </c>
    </row>
    <row r="6" spans="1:9" x14ac:dyDescent="0.3">
      <c r="A6" s="1" t="s">
        <v>52</v>
      </c>
      <c r="B6">
        <v>9</v>
      </c>
      <c r="C6">
        <v>13</v>
      </c>
      <c r="D6">
        <v>3</v>
      </c>
      <c r="E6">
        <v>4</v>
      </c>
      <c r="F6">
        <v>2</v>
      </c>
      <c r="G6">
        <v>12</v>
      </c>
      <c r="H6">
        <v>10</v>
      </c>
      <c r="I6">
        <f t="shared" si="0"/>
        <v>2</v>
      </c>
    </row>
    <row r="7" spans="1:9" x14ac:dyDescent="0.3">
      <c r="A7" s="1" t="s">
        <v>49</v>
      </c>
      <c r="B7">
        <v>9</v>
      </c>
      <c r="C7">
        <v>8</v>
      </c>
      <c r="D7">
        <v>2</v>
      </c>
      <c r="E7">
        <v>2</v>
      </c>
      <c r="F7">
        <v>5</v>
      </c>
      <c r="G7">
        <v>12</v>
      </c>
      <c r="H7">
        <v>15</v>
      </c>
      <c r="I7">
        <f t="shared" si="0"/>
        <v>-3</v>
      </c>
    </row>
    <row r="8" spans="1:9" x14ac:dyDescent="0.3">
      <c r="A8" s="1" t="s">
        <v>51</v>
      </c>
      <c r="B8">
        <v>9</v>
      </c>
      <c r="C8">
        <v>15</v>
      </c>
      <c r="D8">
        <v>4</v>
      </c>
      <c r="E8">
        <v>3</v>
      </c>
      <c r="F8">
        <v>2</v>
      </c>
      <c r="G8">
        <v>10</v>
      </c>
      <c r="H8">
        <v>5</v>
      </c>
      <c r="I8">
        <f t="shared" si="0"/>
        <v>5</v>
      </c>
    </row>
    <row r="9" spans="1:9" x14ac:dyDescent="0.3">
      <c r="A9" s="1" t="s">
        <v>53</v>
      </c>
      <c r="B9">
        <v>9</v>
      </c>
      <c r="C9">
        <v>12</v>
      </c>
      <c r="D9">
        <v>4</v>
      </c>
      <c r="E9">
        <v>0</v>
      </c>
      <c r="F9">
        <v>5</v>
      </c>
      <c r="G9">
        <v>14</v>
      </c>
      <c r="H9">
        <v>17</v>
      </c>
      <c r="I9">
        <f t="shared" si="0"/>
        <v>-3</v>
      </c>
    </row>
    <row r="10" spans="1:9" x14ac:dyDescent="0.3">
      <c r="A10" s="1" t="s">
        <v>50</v>
      </c>
      <c r="B10">
        <v>9</v>
      </c>
      <c r="C10">
        <v>7</v>
      </c>
      <c r="D10">
        <v>1</v>
      </c>
      <c r="E10">
        <v>4</v>
      </c>
      <c r="F10">
        <v>4</v>
      </c>
      <c r="G10">
        <v>10</v>
      </c>
      <c r="H10">
        <v>12</v>
      </c>
      <c r="I10">
        <f t="shared" si="0"/>
        <v>-2</v>
      </c>
    </row>
    <row r="11" spans="1:9" x14ac:dyDescent="0.3">
      <c r="A11" s="1" t="s">
        <v>44</v>
      </c>
      <c r="B11">
        <v>9</v>
      </c>
      <c r="C11">
        <v>15</v>
      </c>
      <c r="D11">
        <v>5</v>
      </c>
      <c r="E11">
        <v>0</v>
      </c>
      <c r="F11">
        <v>4</v>
      </c>
      <c r="G11">
        <v>14</v>
      </c>
      <c r="H11">
        <v>15</v>
      </c>
      <c r="I11">
        <f t="shared" si="0"/>
        <v>-1</v>
      </c>
    </row>
    <row r="12" spans="1:9" x14ac:dyDescent="0.3">
      <c r="A12" s="1" t="s">
        <v>48</v>
      </c>
      <c r="B12">
        <v>9</v>
      </c>
      <c r="C12">
        <v>11</v>
      </c>
      <c r="D12">
        <v>3</v>
      </c>
      <c r="E12">
        <v>2</v>
      </c>
      <c r="F12">
        <v>4</v>
      </c>
      <c r="G12">
        <v>14</v>
      </c>
      <c r="H12">
        <v>16</v>
      </c>
      <c r="I12">
        <f t="shared" si="0"/>
        <v>-2</v>
      </c>
    </row>
    <row r="13" spans="1:9" x14ac:dyDescent="0.3">
      <c r="A13" s="1" t="s">
        <v>54</v>
      </c>
      <c r="B13">
        <v>9</v>
      </c>
      <c r="C13">
        <v>12</v>
      </c>
      <c r="D13">
        <v>4</v>
      </c>
      <c r="E13">
        <v>0</v>
      </c>
      <c r="F13">
        <v>5</v>
      </c>
      <c r="G13">
        <v>13</v>
      </c>
      <c r="H13">
        <v>14</v>
      </c>
      <c r="I13">
        <f t="shared" si="0"/>
        <v>-1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B4721-4A36-4525-BBDA-02C3F955C45B}">
  <dimension ref="A4:L14"/>
  <sheetViews>
    <sheetView workbookViewId="0">
      <selection activeCell="D9" sqref="D9"/>
    </sheetView>
  </sheetViews>
  <sheetFormatPr defaultRowHeight="14.4" x14ac:dyDescent="0.3"/>
  <sheetData>
    <row r="4" spans="1:12" x14ac:dyDescent="0.3">
      <c r="C4" s="1" t="s">
        <v>37</v>
      </c>
      <c r="D4" s="1" t="s">
        <v>25</v>
      </c>
      <c r="E4" s="1" t="s">
        <v>38</v>
      </c>
      <c r="F4" s="1" t="s">
        <v>39</v>
      </c>
      <c r="G4" s="1" t="s">
        <v>73</v>
      </c>
      <c r="H4" s="1" t="s">
        <v>74</v>
      </c>
      <c r="I4" s="1" t="s">
        <v>27</v>
      </c>
      <c r="J4" s="1" t="s">
        <v>76</v>
      </c>
      <c r="K4" s="1" t="s">
        <v>77</v>
      </c>
      <c r="L4" s="1" t="s">
        <v>78</v>
      </c>
    </row>
    <row r="5" spans="1:12" x14ac:dyDescent="0.3">
      <c r="A5" s="1">
        <v>1</v>
      </c>
      <c r="B5" s="7" t="str">
        <f ca="1">OFFSET(Sheet2!$A$17,MATCH(A5,Sheet2!$B$18:$B$27,0),0)</f>
        <v>Ba</v>
      </c>
      <c r="C5">
        <f ca="1">VLOOKUP($B5,Sheet2!$A$18:$V$27,7,FALSE)</f>
        <v>18</v>
      </c>
      <c r="D5">
        <f ca="1">VLOOKUP($B5,Sheet2!$A$18:$V$27,14,FALSE)</f>
        <v>11</v>
      </c>
      <c r="E5">
        <f ca="1">VLOOKUP($B5,Sheet2!$A$18:$V$27,15,FALSE)</f>
        <v>3</v>
      </c>
      <c r="F5">
        <f ca="1">VLOOKUP($B5,Sheet2!$A$18:$V$27,16,FALSE)</f>
        <v>4</v>
      </c>
      <c r="G5">
        <f ca="1">VLOOKUP($B5,Sheet2!$A$18:$V$27,21,FALSE)</f>
        <v>26</v>
      </c>
      <c r="H5">
        <f ca="1">VLOOKUP($B5,Sheet2!$A$18:$V$27,22,FALSE)</f>
        <v>16</v>
      </c>
      <c r="I5">
        <f ca="1">VLOOKUP($B5,Sheet2!$A$18:$V$27,6,FALSE)</f>
        <v>36</v>
      </c>
      <c r="J5">
        <f ca="1">VLOOKUP($B5,Sheet2!$A$18:$W$27,23,FALSE)</f>
        <v>10</v>
      </c>
      <c r="K5">
        <f ca="1">VLOOKUP($B5,Sheet2!$A$18:$W$27,3,FALSE)</f>
        <v>0.1</v>
      </c>
      <c r="L5">
        <f ca="1">VLOOKUP($B5,Sheet2!$A$18:$W$27,4,FALSE)</f>
        <v>36.1</v>
      </c>
    </row>
    <row r="6" spans="1:12" x14ac:dyDescent="0.3">
      <c r="A6" s="1">
        <v>2</v>
      </c>
      <c r="B6" s="7" t="str">
        <f ca="1">OFFSET(Sheet2!$A$17,MATCH(A6,Sheet2!$B$18:$B$27,0),0)</f>
        <v>Ey</v>
      </c>
      <c r="C6">
        <f ca="1">VLOOKUP($B6,Sheet2!$A$18:$V$27,7,FALSE)</f>
        <v>18</v>
      </c>
      <c r="D6">
        <f ca="1">VLOOKUP($B6,Sheet2!$A$18:$V$27,14,FALSE)</f>
        <v>7</v>
      </c>
      <c r="E6">
        <f ca="1">VLOOKUP($B6,Sheet2!$A$18:$V$27,15,FALSE)</f>
        <v>6</v>
      </c>
      <c r="F6">
        <f ca="1">VLOOKUP($B6,Sheet2!$A$18:$V$27,16,FALSE)</f>
        <v>5</v>
      </c>
      <c r="G6">
        <f ca="1">VLOOKUP($B6,Sheet2!$A$18:$V$27,21,FALSE)</f>
        <v>26</v>
      </c>
      <c r="H6">
        <f ca="1">VLOOKUP($B6,Sheet2!$A$18:$V$27,22,FALSE)</f>
        <v>21</v>
      </c>
      <c r="I6">
        <f ca="1">VLOOKUP($B6,Sheet2!$A$18:$V$27,6,FALSE)</f>
        <v>27</v>
      </c>
      <c r="J6">
        <f ca="1">VLOOKUP($B6,Sheet2!$A$18:$W$27,23,FALSE)</f>
        <v>5</v>
      </c>
      <c r="K6">
        <f ca="1">VLOOKUP($B6,Sheet2!$A$18:$W$27,3,FALSE)</f>
        <v>0.05</v>
      </c>
      <c r="L6">
        <f ca="1">VLOOKUP($B6,Sheet2!$A$18:$W$27,4,FALSE)</f>
        <v>27.05</v>
      </c>
    </row>
    <row r="7" spans="1:12" x14ac:dyDescent="0.3">
      <c r="A7" s="1">
        <v>3</v>
      </c>
      <c r="B7" s="7" t="str">
        <f ca="1">OFFSET(Sheet2!$A$17,MATCH(A7,Sheet2!$B$18:$B$27,0),0)</f>
        <v>Gi</v>
      </c>
      <c r="C7">
        <f ca="1">VLOOKUP($B7,Sheet2!$A$18:$V$27,7,FALSE)</f>
        <v>18</v>
      </c>
      <c r="D7">
        <f ca="1">VLOOKUP($B7,Sheet2!$A$18:$V$27,14,FALSE)</f>
        <v>9</v>
      </c>
      <c r="E7">
        <f ca="1">VLOOKUP($B7,Sheet2!$A$18:$V$27,15,FALSE)</f>
        <v>0</v>
      </c>
      <c r="F7">
        <f ca="1">VLOOKUP($B7,Sheet2!$A$18:$V$27,16,FALSE)</f>
        <v>9</v>
      </c>
      <c r="G7">
        <f ca="1">VLOOKUP($B7,Sheet2!$A$18:$V$27,21,FALSE)</f>
        <v>29</v>
      </c>
      <c r="H7">
        <f ca="1">VLOOKUP($B7,Sheet2!$A$18:$V$27,22,FALSE)</f>
        <v>31</v>
      </c>
      <c r="I7">
        <f ca="1">VLOOKUP($B7,Sheet2!$A$18:$V$27,6,FALSE)</f>
        <v>27</v>
      </c>
      <c r="J7">
        <f ca="1">VLOOKUP($B7,Sheet2!$A$18:$W$27,23,FALSE)</f>
        <v>-2</v>
      </c>
      <c r="K7">
        <f ca="1">VLOOKUP($B7,Sheet2!$A$18:$W$27,3,FALSE)</f>
        <v>-0.02</v>
      </c>
      <c r="L7">
        <f ca="1">VLOOKUP($B7,Sheet2!$A$18:$W$27,4,FALSE)</f>
        <v>26.98</v>
      </c>
    </row>
    <row r="8" spans="1:12" x14ac:dyDescent="0.3">
      <c r="A8" s="1">
        <v>4</v>
      </c>
      <c r="B8" s="7" t="str">
        <f ca="1">OFFSET(Sheet2!$A$17,MATCH(A8,Sheet2!$B$18:$B$27,0),0)</f>
        <v>Fa</v>
      </c>
      <c r="C8">
        <f ca="1">VLOOKUP($B8,Sheet2!$A$18:$V$27,7,FALSE)</f>
        <v>18</v>
      </c>
      <c r="D8">
        <f ca="1">VLOOKUP($B8,Sheet2!$A$18:$V$27,14,FALSE)</f>
        <v>8</v>
      </c>
      <c r="E8">
        <f ca="1">VLOOKUP($B8,Sheet2!$A$18:$V$27,15,FALSE)</f>
        <v>2</v>
      </c>
      <c r="F8">
        <f ca="1">VLOOKUP($B8,Sheet2!$A$18:$V$27,16,FALSE)</f>
        <v>8</v>
      </c>
      <c r="G8">
        <f ca="1">VLOOKUP($B8,Sheet2!$A$18:$V$27,21,FALSE)</f>
        <v>22</v>
      </c>
      <c r="H8">
        <f ca="1">VLOOKUP($B8,Sheet2!$A$18:$V$27,22,FALSE)</f>
        <v>29</v>
      </c>
      <c r="I8">
        <f ca="1">VLOOKUP($B8,Sheet2!$A$18:$V$27,6,FALSE)</f>
        <v>26</v>
      </c>
      <c r="J8">
        <f ca="1">VLOOKUP($B8,Sheet2!$A$18:$W$27,23,FALSE)</f>
        <v>-7</v>
      </c>
      <c r="K8">
        <f ca="1">VLOOKUP($B8,Sheet2!$A$18:$W$27,3,FALSE)</f>
        <v>-7.0000000000000007E-2</v>
      </c>
      <c r="L8">
        <f ca="1">VLOOKUP($B8,Sheet2!$A$18:$W$27,4,FALSE)</f>
        <v>25.93</v>
      </c>
    </row>
    <row r="9" spans="1:12" x14ac:dyDescent="0.3">
      <c r="A9" s="1">
        <v>5</v>
      </c>
      <c r="B9" s="7" t="str">
        <f ca="1">OFFSET(Sheet2!$A$17,MATCH(A9,Sheet2!$B$18:$B$27,0),0)</f>
        <v>Ju</v>
      </c>
      <c r="C9">
        <f ca="1">VLOOKUP($B9,Sheet2!$A$18:$V$27,7,FALSE)</f>
        <v>18</v>
      </c>
      <c r="D9">
        <f ca="1">VLOOKUP($B9,Sheet2!$A$18:$V$27,14,FALSE)</f>
        <v>7</v>
      </c>
      <c r="E9">
        <f ca="1">VLOOKUP($B9,Sheet2!$A$18:$V$27,15,FALSE)</f>
        <v>4</v>
      </c>
      <c r="F9">
        <f ca="1">VLOOKUP($B9,Sheet2!$A$18:$V$27,16,FALSE)</f>
        <v>7</v>
      </c>
      <c r="G9">
        <f ca="1">VLOOKUP($B9,Sheet2!$A$18:$V$27,21,FALSE)</f>
        <v>28</v>
      </c>
      <c r="H9">
        <f ca="1">VLOOKUP($B9,Sheet2!$A$18:$V$27,22,FALSE)</f>
        <v>27</v>
      </c>
      <c r="I9">
        <f ca="1">VLOOKUP($B9,Sheet2!$A$18:$V$27,6,FALSE)</f>
        <v>25</v>
      </c>
      <c r="J9">
        <f ca="1">VLOOKUP($B9,Sheet2!$A$18:$W$27,23,FALSE)</f>
        <v>1</v>
      </c>
      <c r="K9">
        <f ca="1">VLOOKUP($B9,Sheet2!$A$18:$W$27,3,FALSE)</f>
        <v>0.01</v>
      </c>
      <c r="L9">
        <f ca="1">VLOOKUP($B9,Sheet2!$A$18:$W$27,4,FALSE)</f>
        <v>25.01</v>
      </c>
    </row>
    <row r="10" spans="1:12" x14ac:dyDescent="0.3">
      <c r="A10" s="1">
        <v>6</v>
      </c>
      <c r="B10" s="7" t="str">
        <f ca="1">OFFSET(Sheet2!$A$17,MATCH(A10,Sheet2!$B$18:$B$27,0),0)</f>
        <v>Do</v>
      </c>
      <c r="C10">
        <f ca="1">VLOOKUP($B10,Sheet2!$A$18:$V$27,7,FALSE)</f>
        <v>18</v>
      </c>
      <c r="D10">
        <f ca="1">VLOOKUP($B10,Sheet2!$A$18:$V$27,14,FALSE)</f>
        <v>7</v>
      </c>
      <c r="E10">
        <f ca="1">VLOOKUP($B10,Sheet2!$A$18:$V$27,15,FALSE)</f>
        <v>4</v>
      </c>
      <c r="F10">
        <f ca="1">VLOOKUP($B10,Sheet2!$A$18:$V$27,16,FALSE)</f>
        <v>7</v>
      </c>
      <c r="G10">
        <f ca="1">VLOOKUP($B10,Sheet2!$A$18:$V$27,21,FALSE)</f>
        <v>10</v>
      </c>
      <c r="H10">
        <f ca="1">VLOOKUP($B10,Sheet2!$A$18:$V$27,22,FALSE)</f>
        <v>17</v>
      </c>
      <c r="I10">
        <f ca="1">VLOOKUP($B10,Sheet2!$A$18:$V$27,6,FALSE)</f>
        <v>25</v>
      </c>
      <c r="J10">
        <f ca="1">VLOOKUP($B10,Sheet2!$A$18:$W$27,23,FALSE)</f>
        <v>-7</v>
      </c>
      <c r="K10">
        <f ca="1">VLOOKUP($B10,Sheet2!$A$18:$W$27,3,FALSE)</f>
        <v>-7.0000000000000007E-2</v>
      </c>
      <c r="L10">
        <f ca="1">VLOOKUP($B10,Sheet2!$A$18:$W$27,4,FALSE)</f>
        <v>24.93</v>
      </c>
    </row>
    <row r="11" spans="1:12" x14ac:dyDescent="0.3">
      <c r="A11" s="1">
        <v>7</v>
      </c>
      <c r="B11" s="7" t="str">
        <f ca="1">OFFSET(Sheet2!$A$17,MATCH(A11,Sheet2!$B$18:$B$27,0),0)</f>
        <v>Ie</v>
      </c>
      <c r="C11">
        <f ca="1">VLOOKUP($B11,Sheet2!$A$18:$V$27,7,FALSE)</f>
        <v>18</v>
      </c>
      <c r="D11">
        <f ca="1">VLOOKUP($B11,Sheet2!$A$18:$V$27,14,FALSE)</f>
        <v>6</v>
      </c>
      <c r="E11">
        <f ca="1">VLOOKUP($B11,Sheet2!$A$18:$V$27,15,FALSE)</f>
        <v>6</v>
      </c>
      <c r="F11">
        <f ca="1">VLOOKUP($B11,Sheet2!$A$18:$V$27,16,FALSE)</f>
        <v>6</v>
      </c>
      <c r="G11">
        <f ca="1">VLOOKUP($B11,Sheet2!$A$18:$V$27,21,FALSE)</f>
        <v>23</v>
      </c>
      <c r="H11">
        <f ca="1">VLOOKUP($B11,Sheet2!$A$18:$V$27,22,FALSE)</f>
        <v>22</v>
      </c>
      <c r="I11">
        <f ca="1">VLOOKUP($B11,Sheet2!$A$18:$V$27,6,FALSE)</f>
        <v>24</v>
      </c>
      <c r="J11">
        <f ca="1">VLOOKUP($B11,Sheet2!$A$18:$W$27,23,FALSE)</f>
        <v>1</v>
      </c>
      <c r="K11">
        <f ca="1">VLOOKUP($B11,Sheet2!$A$18:$W$27,3,FALSE)</f>
        <v>0.01</v>
      </c>
      <c r="L11">
        <f ca="1">VLOOKUP($B11,Sheet2!$A$18:$W$27,4,FALSE)</f>
        <v>24.01</v>
      </c>
    </row>
    <row r="12" spans="1:12" x14ac:dyDescent="0.3">
      <c r="A12" s="1">
        <v>8</v>
      </c>
      <c r="B12" s="7" t="str">
        <f ca="1">OFFSET(Sheet2!$A$17,MATCH(A12,Sheet2!$B$18:$B$27,0),0)</f>
        <v>Ce</v>
      </c>
      <c r="C12">
        <f ca="1">VLOOKUP($B12,Sheet2!$A$18:$V$27,7,FALSE)</f>
        <v>18</v>
      </c>
      <c r="D12">
        <f ca="1">VLOOKUP($B12,Sheet2!$A$18:$V$27,14,FALSE)</f>
        <v>7</v>
      </c>
      <c r="E12">
        <f ca="1">VLOOKUP($B12,Sheet2!$A$18:$V$27,15,FALSE)</f>
        <v>3</v>
      </c>
      <c r="F12">
        <f ca="1">VLOOKUP($B12,Sheet2!$A$18:$V$27,16,FALSE)</f>
        <v>8</v>
      </c>
      <c r="G12">
        <f ca="1">VLOOKUP($B12,Sheet2!$A$18:$V$27,21,FALSE)</f>
        <v>27</v>
      </c>
      <c r="H12">
        <f ca="1">VLOOKUP($B12,Sheet2!$A$18:$V$27,22,FALSE)</f>
        <v>30</v>
      </c>
      <c r="I12">
        <f ca="1">VLOOKUP($B12,Sheet2!$A$18:$V$27,6,FALSE)</f>
        <v>24</v>
      </c>
      <c r="J12">
        <f ca="1">VLOOKUP($B12,Sheet2!$A$18:$W$27,23,FALSE)</f>
        <v>-3</v>
      </c>
      <c r="K12">
        <f ca="1">VLOOKUP($B12,Sheet2!$A$18:$W$27,3,FALSE)</f>
        <v>-0.03</v>
      </c>
      <c r="L12">
        <f ca="1">VLOOKUP($B12,Sheet2!$A$18:$W$27,4,FALSE)</f>
        <v>23.97</v>
      </c>
    </row>
    <row r="13" spans="1:12" x14ac:dyDescent="0.3">
      <c r="A13" s="1">
        <v>9</v>
      </c>
      <c r="B13" t="str">
        <f ca="1">OFFSET(Sheet2!$A$17,MATCH(A13,Sheet2!$B$18:$B$27,0),0)</f>
        <v>Hu</v>
      </c>
      <c r="C13">
        <f ca="1">VLOOKUP($B13,Sheet2!$A$18:$V$27,7,FALSE)</f>
        <v>18</v>
      </c>
      <c r="D13">
        <f ca="1">VLOOKUP($B13,Sheet2!$A$18:$V$27,14,FALSE)</f>
        <v>7</v>
      </c>
      <c r="E13">
        <f ca="1">VLOOKUP($B13,Sheet2!$A$18:$V$27,15,FALSE)</f>
        <v>0</v>
      </c>
      <c r="F13">
        <f ca="1">VLOOKUP($B13,Sheet2!$A$18:$V$27,16,FALSE)</f>
        <v>11</v>
      </c>
      <c r="G13">
        <f ca="1">VLOOKUP($B13,Sheet2!$A$18:$V$27,21,FALSE)</f>
        <v>29</v>
      </c>
      <c r="H13">
        <f ca="1">VLOOKUP($B13,Sheet2!$A$18:$V$27,22,FALSE)</f>
        <v>25</v>
      </c>
      <c r="I13">
        <f ca="1">VLOOKUP($B13,Sheet2!$A$18:$V$27,6,FALSE)</f>
        <v>21</v>
      </c>
      <c r="J13">
        <f ca="1">VLOOKUP($B13,Sheet2!$A$18:$W$27,23,FALSE)</f>
        <v>4</v>
      </c>
      <c r="K13">
        <f ca="1">VLOOKUP($B13,Sheet2!$A$18:$W$27,3,FALSE)</f>
        <v>0.04</v>
      </c>
      <c r="L13">
        <f ca="1">VLOOKUP($B13,Sheet2!$A$18:$W$27,4,FALSE)</f>
        <v>21.04</v>
      </c>
    </row>
    <row r="14" spans="1:12" x14ac:dyDescent="0.3">
      <c r="A14" s="1">
        <v>10</v>
      </c>
      <c r="B14" t="str">
        <f ca="1">OFFSET(Sheet2!$A$17,MATCH(A14,Sheet2!$B$18:$B$27,0),0)</f>
        <v>Ao</v>
      </c>
      <c r="C14">
        <f ca="1">VLOOKUP($B14,Sheet2!$A$18:$V$27,7,FALSE)</f>
        <v>18</v>
      </c>
      <c r="D14">
        <f ca="1">VLOOKUP($B14,Sheet2!$A$18:$V$27,14,FALSE)</f>
        <v>5</v>
      </c>
      <c r="E14">
        <f ca="1">VLOOKUP($B14,Sheet2!$A$18:$V$27,15,FALSE)</f>
        <v>5</v>
      </c>
      <c r="F14">
        <f ca="1">VLOOKUP($B14,Sheet2!$A$18:$V$27,16,FALSE)</f>
        <v>8</v>
      </c>
      <c r="G14">
        <f ca="1">VLOOKUP($B14,Sheet2!$A$18:$V$27,21,FALSE)</f>
        <v>21</v>
      </c>
      <c r="H14">
        <f ca="1">VLOOKUP($B14,Sheet2!$A$18:$V$27,22,FALSE)</f>
        <v>23</v>
      </c>
      <c r="I14">
        <f ca="1">VLOOKUP($B14,Sheet2!$A$18:$V$27,6,FALSE)</f>
        <v>20</v>
      </c>
      <c r="J14">
        <f ca="1">VLOOKUP($B14,Sheet2!$A$18:$W$27,23,FALSE)</f>
        <v>-2</v>
      </c>
      <c r="K14">
        <f ca="1">VLOOKUP($B14,Sheet2!$A$18:$W$27,3,FALSE)</f>
        <v>-0.02</v>
      </c>
      <c r="L14">
        <f ca="1">VLOOKUP($B14,Sheet2!$A$18:$W$27,4,FALSE)</f>
        <v>19.98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3AEB-3C00-40AB-8F1C-409C4835E2EC}">
  <dimension ref="A1:C6"/>
  <sheetViews>
    <sheetView workbookViewId="0">
      <selection activeCell="A3" sqref="A3:C6"/>
    </sheetView>
  </sheetViews>
  <sheetFormatPr defaultRowHeight="14.4" x14ac:dyDescent="0.3"/>
  <sheetData>
    <row r="1" spans="1:3" x14ac:dyDescent="0.3">
      <c r="A1" s="1" t="s">
        <v>83</v>
      </c>
    </row>
    <row r="3" spans="1:3" x14ac:dyDescent="0.3">
      <c r="A3" s="1" t="s">
        <v>84</v>
      </c>
      <c r="C3" s="1" t="s">
        <v>43</v>
      </c>
    </row>
    <row r="4" spans="1:3" x14ac:dyDescent="0.3">
      <c r="A4" s="1" t="s">
        <v>85</v>
      </c>
    </row>
    <row r="5" spans="1:3" x14ac:dyDescent="0.3">
      <c r="A5" s="1" t="s">
        <v>86</v>
      </c>
    </row>
    <row r="6" spans="1:3" x14ac:dyDescent="0.3">
      <c r="A6" s="1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7BCA-A35D-4D04-9988-5231C17F0B8F}">
  <sheetPr>
    <tabColor theme="0"/>
  </sheetPr>
  <dimension ref="A1:Q127"/>
  <sheetViews>
    <sheetView topLeftCell="A57" workbookViewId="0">
      <selection activeCell="C67" sqref="C67"/>
    </sheetView>
  </sheetViews>
  <sheetFormatPr defaultRowHeight="14.4" x14ac:dyDescent="0.3"/>
  <cols>
    <col min="1" max="1" width="10.5546875" style="5" customWidth="1"/>
    <col min="2" max="5" width="10.109375" style="5" customWidth="1"/>
    <col min="6" max="6" width="8.88671875" style="5"/>
    <col min="7" max="7" width="10.5546875" style="5" customWidth="1"/>
    <col min="8" max="11" width="10.109375" style="5" customWidth="1"/>
    <col min="12" max="12" width="8.88671875" style="5"/>
    <col min="13" max="13" width="10.5546875" style="5" customWidth="1"/>
    <col min="14" max="17" width="10.109375" style="5" customWidth="1"/>
    <col min="18" max="16384" width="8.88671875" style="5"/>
  </cols>
  <sheetData>
    <row r="1" spans="1:14" x14ac:dyDescent="0.3">
      <c r="A1" s="6" t="s">
        <v>11</v>
      </c>
    </row>
    <row r="2" spans="1:14" x14ac:dyDescent="0.3">
      <c r="B2" s="6"/>
      <c r="G2" s="6"/>
      <c r="H2" s="6"/>
      <c r="N2" s="6"/>
    </row>
    <row r="3" spans="1:14" x14ac:dyDescent="0.3">
      <c r="A3" s="5" t="s">
        <v>21</v>
      </c>
      <c r="B3" s="5" t="s">
        <v>17</v>
      </c>
      <c r="C3" s="5" t="s">
        <v>18</v>
      </c>
      <c r="D3" s="5" t="s">
        <v>19</v>
      </c>
      <c r="E3" s="5" t="s">
        <v>20</v>
      </c>
    </row>
    <row r="4" spans="1:14" x14ac:dyDescent="0.3">
      <c r="A4" s="5" t="s">
        <v>8</v>
      </c>
      <c r="B4" s="5">
        <v>0</v>
      </c>
      <c r="C4" s="5" t="s">
        <v>12</v>
      </c>
      <c r="D4" s="5">
        <v>0</v>
      </c>
      <c r="E4" s="5" t="s">
        <v>0</v>
      </c>
    </row>
    <row r="5" spans="1:14" x14ac:dyDescent="0.3">
      <c r="A5" s="5" t="s">
        <v>9</v>
      </c>
      <c r="B5" s="5">
        <v>0</v>
      </c>
      <c r="C5" s="5" t="s">
        <v>12</v>
      </c>
      <c r="D5" s="5">
        <v>3</v>
      </c>
      <c r="E5" s="5" t="s">
        <v>1</v>
      </c>
    </row>
    <row r="6" spans="1:14" x14ac:dyDescent="0.3">
      <c r="A6" s="5" t="s">
        <v>7</v>
      </c>
      <c r="B6" s="5">
        <v>2</v>
      </c>
      <c r="C6" s="5" t="s">
        <v>12</v>
      </c>
      <c r="D6" s="5">
        <v>1</v>
      </c>
      <c r="E6" s="5" t="s">
        <v>2</v>
      </c>
    </row>
    <row r="7" spans="1:14" x14ac:dyDescent="0.3">
      <c r="A7" s="5" t="s">
        <v>6</v>
      </c>
      <c r="B7" s="5">
        <v>0</v>
      </c>
      <c r="C7" s="5" t="s">
        <v>12</v>
      </c>
      <c r="D7" s="5">
        <v>3</v>
      </c>
      <c r="E7" s="5" t="s">
        <v>3</v>
      </c>
    </row>
    <row r="8" spans="1:14" x14ac:dyDescent="0.3">
      <c r="A8" s="5" t="s">
        <v>5</v>
      </c>
      <c r="B8" s="5">
        <v>3</v>
      </c>
      <c r="C8" s="5" t="s">
        <v>12</v>
      </c>
      <c r="D8" s="5">
        <v>0</v>
      </c>
      <c r="E8" s="5" t="s">
        <v>4</v>
      </c>
    </row>
    <row r="9" spans="1:14" x14ac:dyDescent="0.3">
      <c r="B9" s="6"/>
      <c r="H9" s="6"/>
      <c r="N9" s="6"/>
    </row>
    <row r="10" spans="1:14" x14ac:dyDescent="0.3">
      <c r="A10" s="5" t="s">
        <v>21</v>
      </c>
      <c r="B10" s="5" t="s">
        <v>17</v>
      </c>
      <c r="C10" s="5" t="s">
        <v>18</v>
      </c>
      <c r="D10" s="5" t="s">
        <v>19</v>
      </c>
      <c r="E10" s="5" t="s">
        <v>20</v>
      </c>
    </row>
    <row r="11" spans="1:14" x14ac:dyDescent="0.3">
      <c r="A11" s="5" t="s">
        <v>0</v>
      </c>
      <c r="B11" s="5">
        <v>1</v>
      </c>
      <c r="C11" s="5" t="s">
        <v>12</v>
      </c>
      <c r="D11" s="5">
        <v>2</v>
      </c>
      <c r="E11" s="5" t="s">
        <v>9</v>
      </c>
    </row>
    <row r="12" spans="1:14" x14ac:dyDescent="0.3">
      <c r="A12" s="5" t="s">
        <v>7</v>
      </c>
      <c r="B12" s="5">
        <v>3</v>
      </c>
      <c r="C12" s="5" t="s">
        <v>12</v>
      </c>
      <c r="D12" s="5">
        <v>2</v>
      </c>
      <c r="E12" s="5" t="s">
        <v>8</v>
      </c>
    </row>
    <row r="13" spans="1:14" x14ac:dyDescent="0.3">
      <c r="A13" s="5" t="s">
        <v>1</v>
      </c>
      <c r="B13" s="5">
        <v>0</v>
      </c>
      <c r="C13" s="5" t="s">
        <v>12</v>
      </c>
      <c r="D13" s="5">
        <v>0</v>
      </c>
      <c r="E13" s="5" t="s">
        <v>6</v>
      </c>
    </row>
    <row r="14" spans="1:14" x14ac:dyDescent="0.3">
      <c r="A14" s="5" t="s">
        <v>2</v>
      </c>
      <c r="B14" s="5">
        <v>0</v>
      </c>
      <c r="C14" s="5" t="s">
        <v>12</v>
      </c>
      <c r="D14" s="5">
        <v>1</v>
      </c>
      <c r="E14" s="5" t="s">
        <v>5</v>
      </c>
    </row>
    <row r="15" spans="1:14" x14ac:dyDescent="0.3">
      <c r="A15" s="5" t="s">
        <v>4</v>
      </c>
      <c r="B15" s="5">
        <v>3</v>
      </c>
      <c r="C15" s="5" t="s">
        <v>12</v>
      </c>
      <c r="D15" s="5">
        <v>0</v>
      </c>
      <c r="E15" s="5" t="s">
        <v>3</v>
      </c>
    </row>
    <row r="17" spans="1:5" x14ac:dyDescent="0.3">
      <c r="A17" s="5" t="s">
        <v>21</v>
      </c>
      <c r="B17" s="5" t="s">
        <v>17</v>
      </c>
      <c r="C17" s="5" t="s">
        <v>18</v>
      </c>
      <c r="D17" s="5" t="s">
        <v>19</v>
      </c>
      <c r="E17" s="5" t="s">
        <v>20</v>
      </c>
    </row>
    <row r="18" spans="1:5" x14ac:dyDescent="0.3">
      <c r="A18" s="5" t="s">
        <v>0</v>
      </c>
      <c r="B18" s="5">
        <v>1</v>
      </c>
      <c r="C18" s="5" t="s">
        <v>12</v>
      </c>
      <c r="D18" s="5">
        <v>3</v>
      </c>
      <c r="E18" s="5" t="s">
        <v>7</v>
      </c>
    </row>
    <row r="19" spans="1:5" x14ac:dyDescent="0.3">
      <c r="A19" s="5" t="s">
        <v>6</v>
      </c>
      <c r="B19" s="5">
        <v>2</v>
      </c>
      <c r="C19" s="5" t="s">
        <v>12</v>
      </c>
      <c r="D19" s="5">
        <v>1</v>
      </c>
      <c r="E19" s="5" t="s">
        <v>9</v>
      </c>
    </row>
    <row r="20" spans="1:5" x14ac:dyDescent="0.3">
      <c r="A20" s="5" t="s">
        <v>5</v>
      </c>
      <c r="B20" s="5">
        <v>1</v>
      </c>
      <c r="C20" s="5" t="s">
        <v>12</v>
      </c>
      <c r="D20" s="5">
        <v>0</v>
      </c>
      <c r="E20" s="5" t="s">
        <v>8</v>
      </c>
    </row>
    <row r="21" spans="1:5" x14ac:dyDescent="0.3">
      <c r="A21" s="5" t="s">
        <v>4</v>
      </c>
      <c r="B21" s="5">
        <v>0</v>
      </c>
      <c r="C21" s="5" t="s">
        <v>12</v>
      </c>
      <c r="D21" s="5">
        <v>2</v>
      </c>
      <c r="E21" s="5" t="s">
        <v>1</v>
      </c>
    </row>
    <row r="22" spans="1:5" x14ac:dyDescent="0.3">
      <c r="A22" s="5" t="s">
        <v>3</v>
      </c>
      <c r="B22" s="5">
        <v>3</v>
      </c>
      <c r="C22" s="5" t="s">
        <v>12</v>
      </c>
      <c r="D22" s="5">
        <v>3</v>
      </c>
      <c r="E22" s="5" t="s">
        <v>2</v>
      </c>
    </row>
    <row r="24" spans="1:5" x14ac:dyDescent="0.3">
      <c r="A24" s="5" t="s">
        <v>21</v>
      </c>
      <c r="B24" s="5" t="s">
        <v>17</v>
      </c>
      <c r="C24" s="5" t="s">
        <v>18</v>
      </c>
      <c r="D24" s="5" t="s">
        <v>19</v>
      </c>
      <c r="E24" s="5" t="s">
        <v>20</v>
      </c>
    </row>
    <row r="25" spans="1:5" x14ac:dyDescent="0.3">
      <c r="A25" s="5" t="s">
        <v>6</v>
      </c>
      <c r="B25" s="5">
        <v>0</v>
      </c>
      <c r="C25" s="5" t="s">
        <v>12</v>
      </c>
      <c r="D25" s="5">
        <v>3</v>
      </c>
      <c r="E25" s="5" t="s">
        <v>0</v>
      </c>
    </row>
    <row r="26" spans="1:5" x14ac:dyDescent="0.3">
      <c r="A26" s="5" t="s">
        <v>5</v>
      </c>
      <c r="B26" s="5">
        <v>3</v>
      </c>
      <c r="C26" s="5" t="s">
        <v>12</v>
      </c>
      <c r="D26" s="5">
        <v>2</v>
      </c>
      <c r="E26" s="5" t="s">
        <v>7</v>
      </c>
    </row>
    <row r="27" spans="1:5" x14ac:dyDescent="0.3">
      <c r="A27" s="5" t="s">
        <v>9</v>
      </c>
      <c r="B27" s="5">
        <v>3</v>
      </c>
      <c r="C27" s="5" t="s">
        <v>12</v>
      </c>
      <c r="D27" s="5">
        <v>0</v>
      </c>
      <c r="E27" s="5" t="s">
        <v>4</v>
      </c>
    </row>
    <row r="28" spans="1:5" x14ac:dyDescent="0.3">
      <c r="A28" s="5" t="s">
        <v>3</v>
      </c>
      <c r="B28" s="5">
        <v>0</v>
      </c>
      <c r="C28" s="5" t="s">
        <v>12</v>
      </c>
      <c r="D28" s="5">
        <v>3</v>
      </c>
      <c r="E28" s="5" t="s">
        <v>8</v>
      </c>
    </row>
    <row r="29" spans="1:5" x14ac:dyDescent="0.3">
      <c r="A29" s="5" t="s">
        <v>2</v>
      </c>
      <c r="B29" s="5">
        <v>0</v>
      </c>
      <c r="C29" s="5" t="s">
        <v>12</v>
      </c>
      <c r="D29" s="5">
        <v>0</v>
      </c>
      <c r="E29" s="5" t="s">
        <v>1</v>
      </c>
    </row>
    <row r="31" spans="1:5" x14ac:dyDescent="0.3">
      <c r="A31" s="5" t="s">
        <v>21</v>
      </c>
      <c r="B31" s="5" t="s">
        <v>17</v>
      </c>
      <c r="C31" s="5" t="s">
        <v>18</v>
      </c>
      <c r="D31" s="5" t="s">
        <v>19</v>
      </c>
      <c r="E31" s="5" t="s">
        <v>20</v>
      </c>
    </row>
    <row r="32" spans="1:5" x14ac:dyDescent="0.3">
      <c r="A32" s="5" t="s">
        <v>0</v>
      </c>
      <c r="B32" s="5">
        <v>0</v>
      </c>
      <c r="C32" s="5" t="s">
        <v>12</v>
      </c>
      <c r="D32" s="5">
        <v>0</v>
      </c>
      <c r="E32" s="5" t="s">
        <v>5</v>
      </c>
    </row>
    <row r="33" spans="1:17" x14ac:dyDescent="0.3">
      <c r="A33" s="5" t="s">
        <v>4</v>
      </c>
      <c r="B33" s="5">
        <v>3</v>
      </c>
      <c r="C33" s="5" t="s">
        <v>12</v>
      </c>
      <c r="D33" s="5">
        <v>2</v>
      </c>
      <c r="E33" s="5" t="s">
        <v>6</v>
      </c>
    </row>
    <row r="34" spans="1:17" x14ac:dyDescent="0.3">
      <c r="A34" s="5" t="s">
        <v>3</v>
      </c>
      <c r="B34" s="5">
        <v>3</v>
      </c>
      <c r="C34" s="5" t="s">
        <v>12</v>
      </c>
      <c r="D34" s="5">
        <v>0</v>
      </c>
      <c r="E34" s="5" t="s">
        <v>7</v>
      </c>
    </row>
    <row r="35" spans="1:17" x14ac:dyDescent="0.3">
      <c r="A35" s="5" t="s">
        <v>2</v>
      </c>
      <c r="B35" s="5">
        <v>1</v>
      </c>
      <c r="C35" s="5" t="s">
        <v>12</v>
      </c>
      <c r="D35" s="5">
        <v>0</v>
      </c>
      <c r="E35" s="5" t="s">
        <v>9</v>
      </c>
    </row>
    <row r="36" spans="1:17" x14ac:dyDescent="0.3">
      <c r="A36" s="5" t="s">
        <v>1</v>
      </c>
      <c r="B36" s="5">
        <v>1</v>
      </c>
      <c r="C36" s="5" t="s">
        <v>12</v>
      </c>
      <c r="D36" s="5">
        <v>1</v>
      </c>
      <c r="E36" s="5" t="s">
        <v>8</v>
      </c>
    </row>
    <row r="38" spans="1:17" x14ac:dyDescent="0.3">
      <c r="A38" s="5" t="s">
        <v>21</v>
      </c>
      <c r="B38" s="5" t="s">
        <v>17</v>
      </c>
      <c r="C38" s="5" t="s">
        <v>18</v>
      </c>
      <c r="D38" s="5" t="s">
        <v>19</v>
      </c>
      <c r="E38" s="5" t="s">
        <v>20</v>
      </c>
    </row>
    <row r="39" spans="1:17" x14ac:dyDescent="0.3">
      <c r="A39" s="5" t="s">
        <v>4</v>
      </c>
      <c r="B39" s="5">
        <v>3</v>
      </c>
      <c r="C39" s="5" t="s">
        <v>12</v>
      </c>
      <c r="D39" s="5">
        <v>2</v>
      </c>
      <c r="E39" s="5" t="s">
        <v>0</v>
      </c>
    </row>
    <row r="40" spans="1:17" x14ac:dyDescent="0.3">
      <c r="A40" s="5" t="s">
        <v>3</v>
      </c>
      <c r="B40" s="5">
        <v>1</v>
      </c>
      <c r="C40" s="5" t="s">
        <v>12</v>
      </c>
      <c r="D40" s="5">
        <v>3</v>
      </c>
      <c r="E40" s="5" t="s">
        <v>5</v>
      </c>
    </row>
    <row r="41" spans="1:17" x14ac:dyDescent="0.3">
      <c r="A41" s="5" t="s">
        <v>2</v>
      </c>
      <c r="B41" s="5">
        <v>2</v>
      </c>
      <c r="C41" s="5" t="s">
        <v>12</v>
      </c>
      <c r="D41" s="5">
        <v>2</v>
      </c>
      <c r="E41" s="5" t="s">
        <v>6</v>
      </c>
    </row>
    <row r="42" spans="1:17" x14ac:dyDescent="0.3">
      <c r="A42" s="5" t="s">
        <v>1</v>
      </c>
      <c r="B42" s="5">
        <v>0</v>
      </c>
      <c r="C42" s="5" t="s">
        <v>12</v>
      </c>
      <c r="D42" s="5">
        <v>1</v>
      </c>
      <c r="E42" s="5" t="s">
        <v>7</v>
      </c>
    </row>
    <row r="43" spans="1:17" x14ac:dyDescent="0.3">
      <c r="A43" s="5" t="s">
        <v>8</v>
      </c>
      <c r="B43" s="5" t="s">
        <v>33</v>
      </c>
      <c r="C43" s="5" t="s">
        <v>12</v>
      </c>
      <c r="D43" s="5" t="s">
        <v>34</v>
      </c>
      <c r="E43" s="5" t="s">
        <v>9</v>
      </c>
      <c r="G43" s="5" t="s">
        <v>13</v>
      </c>
      <c r="H43" s="5" t="s">
        <v>14</v>
      </c>
      <c r="I43" s="5" t="s">
        <v>15</v>
      </c>
      <c r="J43" s="5" t="s">
        <v>16</v>
      </c>
      <c r="K43" s="5" t="s">
        <v>32</v>
      </c>
      <c r="M43" s="5" t="s">
        <v>13</v>
      </c>
      <c r="N43" s="5" t="s">
        <v>14</v>
      </c>
      <c r="O43" s="5" t="s">
        <v>15</v>
      </c>
      <c r="P43" s="5" t="s">
        <v>16</v>
      </c>
      <c r="Q43" s="5" t="s">
        <v>32</v>
      </c>
    </row>
    <row r="45" spans="1:17" x14ac:dyDescent="0.3">
      <c r="A45" s="5" t="s">
        <v>21</v>
      </c>
      <c r="B45" s="5" t="s">
        <v>17</v>
      </c>
      <c r="C45" s="5" t="s">
        <v>18</v>
      </c>
      <c r="D45" s="5" t="s">
        <v>19</v>
      </c>
      <c r="E45" s="5" t="s">
        <v>20</v>
      </c>
    </row>
    <row r="46" spans="1:17" x14ac:dyDescent="0.3">
      <c r="A46" s="5" t="s">
        <v>0</v>
      </c>
      <c r="B46" s="5">
        <v>1</v>
      </c>
      <c r="C46" s="5" t="s">
        <v>12</v>
      </c>
      <c r="D46" s="5">
        <v>1</v>
      </c>
      <c r="E46" s="5" t="s">
        <v>3</v>
      </c>
    </row>
    <row r="47" spans="1:17" x14ac:dyDescent="0.3">
      <c r="A47" s="5" t="s">
        <v>2</v>
      </c>
      <c r="B47" s="5">
        <v>2</v>
      </c>
      <c r="C47" s="5" t="s">
        <v>12</v>
      </c>
      <c r="D47" s="5">
        <v>0</v>
      </c>
      <c r="E47" s="5" t="s">
        <v>4</v>
      </c>
    </row>
    <row r="48" spans="1:17" x14ac:dyDescent="0.3">
      <c r="A48" s="5" t="s">
        <v>1</v>
      </c>
      <c r="B48" s="5">
        <v>1</v>
      </c>
      <c r="C48" s="5" t="s">
        <v>12</v>
      </c>
      <c r="D48" s="5">
        <v>0</v>
      </c>
      <c r="E48" s="5" t="s">
        <v>5</v>
      </c>
    </row>
    <row r="49" spans="1:17" x14ac:dyDescent="0.3">
      <c r="A49" s="5" t="s">
        <v>8</v>
      </c>
      <c r="B49" s="5">
        <v>0</v>
      </c>
      <c r="C49" s="5" t="s">
        <v>12</v>
      </c>
      <c r="D49" s="5">
        <v>2</v>
      </c>
      <c r="E49" s="5" t="s">
        <v>6</v>
      </c>
      <c r="H49" s="6"/>
      <c r="N49" s="6"/>
    </row>
    <row r="50" spans="1:17" x14ac:dyDescent="0.3">
      <c r="A50" s="5" t="s">
        <v>9</v>
      </c>
      <c r="B50" s="5" t="s">
        <v>35</v>
      </c>
      <c r="C50" s="5" t="s">
        <v>12</v>
      </c>
      <c r="D50" s="5" t="s">
        <v>31</v>
      </c>
      <c r="E50" s="5" t="s">
        <v>7</v>
      </c>
      <c r="G50" s="5" t="s">
        <v>13</v>
      </c>
      <c r="H50" s="5" t="s">
        <v>14</v>
      </c>
      <c r="I50" s="5" t="s">
        <v>15</v>
      </c>
      <c r="J50" s="5" t="s">
        <v>16</v>
      </c>
      <c r="K50" s="5" t="s">
        <v>32</v>
      </c>
      <c r="M50" s="5" t="s">
        <v>13</v>
      </c>
      <c r="N50" s="5" t="s">
        <v>14</v>
      </c>
      <c r="O50" s="5" t="s">
        <v>15</v>
      </c>
      <c r="P50" s="5" t="s">
        <v>16</v>
      </c>
      <c r="Q50" s="5" t="s">
        <v>32</v>
      </c>
    </row>
    <row r="52" spans="1:17" x14ac:dyDescent="0.3">
      <c r="A52" s="5" t="s">
        <v>21</v>
      </c>
      <c r="B52" s="5" t="s">
        <v>17</v>
      </c>
      <c r="C52" s="5" t="s">
        <v>18</v>
      </c>
      <c r="D52" s="5" t="s">
        <v>19</v>
      </c>
      <c r="E52" s="5" t="s">
        <v>20</v>
      </c>
    </row>
    <row r="53" spans="1:17" x14ac:dyDescent="0.3">
      <c r="A53" s="5" t="s">
        <v>0</v>
      </c>
      <c r="B53" s="5">
        <v>0</v>
      </c>
      <c r="C53" s="5" t="s">
        <v>12</v>
      </c>
      <c r="D53" s="5">
        <v>0</v>
      </c>
      <c r="E53" s="5" t="s">
        <v>2</v>
      </c>
    </row>
    <row r="54" spans="1:17" x14ac:dyDescent="0.3">
      <c r="A54" s="5" t="s">
        <v>1</v>
      </c>
      <c r="B54" s="5">
        <v>0</v>
      </c>
      <c r="C54" s="5" t="s">
        <v>12</v>
      </c>
      <c r="D54" s="5">
        <v>1</v>
      </c>
      <c r="E54" s="5" t="s">
        <v>3</v>
      </c>
    </row>
    <row r="55" spans="1:17" x14ac:dyDescent="0.3">
      <c r="A55" s="5" t="s">
        <v>8</v>
      </c>
      <c r="B55" s="5">
        <v>3</v>
      </c>
      <c r="C55" s="5" t="s">
        <v>12</v>
      </c>
      <c r="D55" s="5">
        <v>2</v>
      </c>
      <c r="E55" s="5" t="s">
        <v>4</v>
      </c>
    </row>
    <row r="56" spans="1:17" x14ac:dyDescent="0.3">
      <c r="A56" s="5" t="s">
        <v>9</v>
      </c>
      <c r="B56" s="5">
        <v>1</v>
      </c>
      <c r="C56" s="5" t="s">
        <v>12</v>
      </c>
      <c r="D56" s="5">
        <v>2</v>
      </c>
      <c r="E56" s="5" t="s">
        <v>5</v>
      </c>
      <c r="H56" s="6"/>
      <c r="N56" s="6"/>
    </row>
    <row r="57" spans="1:17" x14ac:dyDescent="0.3">
      <c r="A57" s="5" t="s">
        <v>7</v>
      </c>
      <c r="B57" s="5">
        <v>1</v>
      </c>
      <c r="C57" s="5" t="s">
        <v>12</v>
      </c>
      <c r="D57" s="5">
        <v>2</v>
      </c>
      <c r="E57" s="5" t="s">
        <v>6</v>
      </c>
    </row>
    <row r="59" spans="1:17" x14ac:dyDescent="0.3">
      <c r="A59" s="5" t="s">
        <v>21</v>
      </c>
      <c r="B59" s="5" t="s">
        <v>17</v>
      </c>
      <c r="C59" s="5" t="s">
        <v>18</v>
      </c>
      <c r="D59" s="5" t="s">
        <v>19</v>
      </c>
      <c r="E59" s="5" t="s">
        <v>20</v>
      </c>
    </row>
    <row r="60" spans="1:17" x14ac:dyDescent="0.3">
      <c r="A60" s="5" t="s">
        <v>1</v>
      </c>
      <c r="B60" s="5">
        <v>3</v>
      </c>
      <c r="C60" s="5" t="s">
        <v>12</v>
      </c>
      <c r="D60" s="5">
        <v>2</v>
      </c>
      <c r="E60" s="5" t="s">
        <v>0</v>
      </c>
    </row>
    <row r="61" spans="1:17" x14ac:dyDescent="0.3">
      <c r="A61" s="5" t="s">
        <v>8</v>
      </c>
      <c r="B61" s="5">
        <v>2</v>
      </c>
      <c r="C61" s="5" t="s">
        <v>12</v>
      </c>
      <c r="D61" s="5">
        <v>3</v>
      </c>
      <c r="E61" s="5" t="s">
        <v>2</v>
      </c>
    </row>
    <row r="62" spans="1:17" x14ac:dyDescent="0.3">
      <c r="A62" s="5" t="s">
        <v>9</v>
      </c>
      <c r="B62" s="5">
        <v>3</v>
      </c>
      <c r="C62" s="5" t="s">
        <v>12</v>
      </c>
      <c r="D62" s="5">
        <v>2</v>
      </c>
      <c r="E62" s="5" t="s">
        <v>3</v>
      </c>
    </row>
    <row r="63" spans="1:17" x14ac:dyDescent="0.3">
      <c r="A63" s="5" t="s">
        <v>7</v>
      </c>
      <c r="B63" s="5">
        <v>0</v>
      </c>
      <c r="C63" s="5" t="s">
        <v>12</v>
      </c>
      <c r="D63" s="5">
        <v>3</v>
      </c>
      <c r="E63" s="5" t="s">
        <v>4</v>
      </c>
    </row>
    <row r="64" spans="1:17" x14ac:dyDescent="0.3">
      <c r="A64" s="5" t="s">
        <v>6</v>
      </c>
      <c r="B64" s="5">
        <v>0</v>
      </c>
      <c r="C64" s="5" t="s">
        <v>12</v>
      </c>
      <c r="D64" s="5">
        <v>1</v>
      </c>
      <c r="E64" s="5" t="s">
        <v>5</v>
      </c>
    </row>
    <row r="66" spans="1:5" x14ac:dyDescent="0.3">
      <c r="A66" s="5" t="s">
        <v>21</v>
      </c>
      <c r="B66" s="5" t="s">
        <v>17</v>
      </c>
      <c r="D66" s="5" t="s">
        <v>19</v>
      </c>
      <c r="E66" s="5" t="s">
        <v>20</v>
      </c>
    </row>
    <row r="67" spans="1:5" x14ac:dyDescent="0.3">
      <c r="A67" s="5" t="s">
        <v>0</v>
      </c>
      <c r="B67" s="5">
        <v>1</v>
      </c>
      <c r="D67" s="5">
        <v>1</v>
      </c>
      <c r="E67" s="5" t="s">
        <v>8</v>
      </c>
    </row>
    <row r="68" spans="1:5" x14ac:dyDescent="0.3">
      <c r="A68" s="5" t="s">
        <v>1</v>
      </c>
      <c r="B68" s="5">
        <v>2</v>
      </c>
      <c r="D68" s="5">
        <v>2</v>
      </c>
      <c r="E68" s="5" t="s">
        <v>9</v>
      </c>
    </row>
    <row r="69" spans="1:5" x14ac:dyDescent="0.3">
      <c r="A69" s="5" t="s">
        <v>2</v>
      </c>
      <c r="B69" s="5">
        <v>3</v>
      </c>
      <c r="D69" s="5">
        <v>1</v>
      </c>
      <c r="E69" s="5" t="s">
        <v>7</v>
      </c>
    </row>
    <row r="70" spans="1:5" x14ac:dyDescent="0.3">
      <c r="A70" s="5" t="s">
        <v>3</v>
      </c>
      <c r="B70" s="5">
        <v>1</v>
      </c>
      <c r="D70" s="5">
        <v>2</v>
      </c>
      <c r="E70" s="5" t="s">
        <v>6</v>
      </c>
    </row>
    <row r="71" spans="1:5" x14ac:dyDescent="0.3">
      <c r="A71" s="5" t="s">
        <v>4</v>
      </c>
      <c r="B71" s="5">
        <v>1</v>
      </c>
      <c r="D71" s="5">
        <v>1</v>
      </c>
      <c r="E71" s="5" t="s">
        <v>5</v>
      </c>
    </row>
    <row r="73" spans="1:5" x14ac:dyDescent="0.3">
      <c r="A73" s="5" t="s">
        <v>21</v>
      </c>
      <c r="B73" s="5" t="s">
        <v>17</v>
      </c>
      <c r="D73" s="5" t="s">
        <v>19</v>
      </c>
      <c r="E73" s="5" t="s">
        <v>20</v>
      </c>
    </row>
    <row r="74" spans="1:5" x14ac:dyDescent="0.3">
      <c r="A74" s="5" t="s">
        <v>9</v>
      </c>
      <c r="E74" s="5" t="s">
        <v>0</v>
      </c>
    </row>
    <row r="75" spans="1:5" x14ac:dyDescent="0.3">
      <c r="A75" s="5" t="s">
        <v>8</v>
      </c>
      <c r="E75" s="5" t="s">
        <v>7</v>
      </c>
    </row>
    <row r="76" spans="1:5" x14ac:dyDescent="0.3">
      <c r="A76" s="5" t="s">
        <v>6</v>
      </c>
      <c r="E76" s="5" t="s">
        <v>1</v>
      </c>
    </row>
    <row r="77" spans="1:5" x14ac:dyDescent="0.3">
      <c r="A77" s="5" t="s">
        <v>5</v>
      </c>
      <c r="E77" s="5" t="s">
        <v>2</v>
      </c>
    </row>
    <row r="78" spans="1:5" x14ac:dyDescent="0.3">
      <c r="A78" s="5" t="s">
        <v>3</v>
      </c>
      <c r="E78" s="5" t="s">
        <v>4</v>
      </c>
    </row>
    <row r="80" spans="1:5" x14ac:dyDescent="0.3">
      <c r="A80" s="5" t="s">
        <v>21</v>
      </c>
      <c r="B80" s="5" t="s">
        <v>17</v>
      </c>
      <c r="D80" s="5" t="s">
        <v>19</v>
      </c>
      <c r="E80" s="5" t="s">
        <v>20</v>
      </c>
    </row>
    <row r="81" spans="1:17" x14ac:dyDescent="0.3">
      <c r="A81" s="5" t="s">
        <v>7</v>
      </c>
      <c r="E81" s="5" t="s">
        <v>0</v>
      </c>
    </row>
    <row r="82" spans="1:17" x14ac:dyDescent="0.3">
      <c r="A82" s="5" t="s">
        <v>9</v>
      </c>
      <c r="E82" s="5" t="s">
        <v>6</v>
      </c>
    </row>
    <row r="83" spans="1:17" x14ac:dyDescent="0.3">
      <c r="A83" s="5" t="s">
        <v>8</v>
      </c>
      <c r="E83" s="5" t="s">
        <v>5</v>
      </c>
    </row>
    <row r="84" spans="1:17" x14ac:dyDescent="0.3">
      <c r="A84" s="5" t="s">
        <v>1</v>
      </c>
      <c r="E84" s="5" t="s">
        <v>4</v>
      </c>
    </row>
    <row r="85" spans="1:17" x14ac:dyDescent="0.3">
      <c r="A85" s="5" t="s">
        <v>2</v>
      </c>
      <c r="E85" s="5" t="s">
        <v>3</v>
      </c>
    </row>
    <row r="87" spans="1:17" x14ac:dyDescent="0.3">
      <c r="A87" s="5" t="s">
        <v>21</v>
      </c>
      <c r="B87" s="5" t="s">
        <v>17</v>
      </c>
      <c r="D87" s="5" t="s">
        <v>19</v>
      </c>
      <c r="E87" s="5" t="s">
        <v>20</v>
      </c>
    </row>
    <row r="88" spans="1:17" x14ac:dyDescent="0.3">
      <c r="A88" s="5" t="s">
        <v>0</v>
      </c>
      <c r="E88" s="5" t="s">
        <v>6</v>
      </c>
    </row>
    <row r="89" spans="1:17" x14ac:dyDescent="0.3">
      <c r="A89" s="5" t="s">
        <v>7</v>
      </c>
      <c r="E89" s="5" t="s">
        <v>5</v>
      </c>
    </row>
    <row r="90" spans="1:17" x14ac:dyDescent="0.3">
      <c r="A90" s="5" t="s">
        <v>4</v>
      </c>
      <c r="E90" s="5" t="s">
        <v>9</v>
      </c>
    </row>
    <row r="91" spans="1:17" x14ac:dyDescent="0.3">
      <c r="A91" s="5" t="s">
        <v>8</v>
      </c>
      <c r="E91" s="5" t="s">
        <v>3</v>
      </c>
    </row>
    <row r="92" spans="1:17" x14ac:dyDescent="0.3">
      <c r="A92" s="5" t="s">
        <v>1</v>
      </c>
      <c r="E92" s="5" t="s">
        <v>2</v>
      </c>
    </row>
    <row r="94" spans="1:17" x14ac:dyDescent="0.3">
      <c r="A94" s="5" t="s">
        <v>21</v>
      </c>
      <c r="B94" s="5" t="s">
        <v>17</v>
      </c>
      <c r="D94" s="5" t="s">
        <v>19</v>
      </c>
      <c r="E94" s="5" t="s">
        <v>20</v>
      </c>
    </row>
    <row r="95" spans="1:17" x14ac:dyDescent="0.3">
      <c r="A95" s="5" t="s">
        <v>5</v>
      </c>
      <c r="E95" s="5" t="s">
        <v>0</v>
      </c>
    </row>
    <row r="96" spans="1:17" x14ac:dyDescent="0.3">
      <c r="A96" s="5" t="s">
        <v>6</v>
      </c>
      <c r="B96" s="5" t="s">
        <v>13</v>
      </c>
      <c r="C96" s="5" t="s">
        <v>15</v>
      </c>
      <c r="D96" s="5" t="s">
        <v>14</v>
      </c>
      <c r="E96" s="5" t="s">
        <v>4</v>
      </c>
      <c r="G96" s="5" t="s">
        <v>13</v>
      </c>
      <c r="H96" s="5" t="s">
        <v>14</v>
      </c>
      <c r="I96" s="5" t="s">
        <v>15</v>
      </c>
      <c r="J96" s="5" t="s">
        <v>16</v>
      </c>
      <c r="K96" s="5" t="s">
        <v>32</v>
      </c>
      <c r="M96" s="5" t="s">
        <v>13</v>
      </c>
      <c r="N96" s="5" t="s">
        <v>14</v>
      </c>
      <c r="O96" s="5" t="s">
        <v>15</v>
      </c>
      <c r="P96" s="5" t="s">
        <v>16</v>
      </c>
      <c r="Q96" s="5" t="s">
        <v>32</v>
      </c>
    </row>
    <row r="97" spans="1:17" x14ac:dyDescent="0.3">
      <c r="A97" s="5" t="s">
        <v>7</v>
      </c>
      <c r="E97" s="5" t="s">
        <v>3</v>
      </c>
    </row>
    <row r="98" spans="1:17" x14ac:dyDescent="0.3">
      <c r="A98" s="5" t="s">
        <v>9</v>
      </c>
      <c r="E98" s="5" t="s">
        <v>2</v>
      </c>
    </row>
    <row r="99" spans="1:17" x14ac:dyDescent="0.3">
      <c r="A99" s="5" t="s">
        <v>8</v>
      </c>
      <c r="E99" s="5" t="s">
        <v>1</v>
      </c>
    </row>
    <row r="101" spans="1:17" x14ac:dyDescent="0.3">
      <c r="A101" s="5" t="s">
        <v>21</v>
      </c>
      <c r="B101" s="5" t="s">
        <v>17</v>
      </c>
      <c r="D101" s="5" t="s">
        <v>19</v>
      </c>
      <c r="E101" s="5" t="s">
        <v>20</v>
      </c>
    </row>
    <row r="102" spans="1:17" x14ac:dyDescent="0.3">
      <c r="A102" s="5" t="s">
        <v>0</v>
      </c>
      <c r="E102" s="5" t="s">
        <v>4</v>
      </c>
      <c r="H102" s="6"/>
      <c r="N102" s="6"/>
    </row>
    <row r="103" spans="1:17" x14ac:dyDescent="0.3">
      <c r="A103" s="5" t="s">
        <v>5</v>
      </c>
      <c r="E103" s="5" t="s">
        <v>3</v>
      </c>
      <c r="G103" s="5" t="s">
        <v>13</v>
      </c>
      <c r="H103" s="5" t="s">
        <v>14</v>
      </c>
      <c r="I103" s="5" t="s">
        <v>15</v>
      </c>
      <c r="J103" s="5" t="s">
        <v>16</v>
      </c>
      <c r="K103" s="5" t="s">
        <v>32</v>
      </c>
      <c r="M103" s="5" t="s">
        <v>13</v>
      </c>
      <c r="N103" s="5" t="s">
        <v>14</v>
      </c>
      <c r="O103" s="5" t="s">
        <v>15</v>
      </c>
      <c r="P103" s="5" t="s">
        <v>16</v>
      </c>
      <c r="Q103" s="5" t="s">
        <v>32</v>
      </c>
    </row>
    <row r="104" spans="1:17" x14ac:dyDescent="0.3">
      <c r="A104" s="5" t="s">
        <v>6</v>
      </c>
      <c r="E104" s="5" t="s">
        <v>2</v>
      </c>
    </row>
    <row r="105" spans="1:17" x14ac:dyDescent="0.3">
      <c r="A105" s="5" t="s">
        <v>7</v>
      </c>
      <c r="E105" s="5" t="s">
        <v>1</v>
      </c>
    </row>
    <row r="106" spans="1:17" x14ac:dyDescent="0.3">
      <c r="A106" s="5" t="s">
        <v>9</v>
      </c>
      <c r="E106" s="5" t="s">
        <v>8</v>
      </c>
    </row>
    <row r="107" spans="1:17" x14ac:dyDescent="0.3">
      <c r="A107" s="5" t="s">
        <v>13</v>
      </c>
      <c r="B107" s="5" t="s">
        <v>14</v>
      </c>
      <c r="C107" s="5" t="s">
        <v>15</v>
      </c>
      <c r="D107" s="5" t="s">
        <v>16</v>
      </c>
      <c r="E107" s="5" t="s">
        <v>32</v>
      </c>
    </row>
    <row r="108" spans="1:17" x14ac:dyDescent="0.3">
      <c r="A108" s="5" t="s">
        <v>21</v>
      </c>
      <c r="B108" s="5" t="s">
        <v>17</v>
      </c>
      <c r="D108" s="5" t="s">
        <v>19</v>
      </c>
      <c r="E108" s="5" t="s">
        <v>20</v>
      </c>
    </row>
    <row r="109" spans="1:17" x14ac:dyDescent="0.3">
      <c r="A109" s="5" t="s">
        <v>3</v>
      </c>
      <c r="E109" s="5" t="s">
        <v>0</v>
      </c>
      <c r="H109" s="6"/>
      <c r="N109" s="6"/>
    </row>
    <row r="110" spans="1:17" x14ac:dyDescent="0.3">
      <c r="A110" s="5" t="s">
        <v>4</v>
      </c>
      <c r="E110" s="5" t="s">
        <v>2</v>
      </c>
    </row>
    <row r="111" spans="1:17" x14ac:dyDescent="0.3">
      <c r="A111" s="5" t="s">
        <v>5</v>
      </c>
      <c r="E111" s="5" t="s">
        <v>1</v>
      </c>
    </row>
    <row r="112" spans="1:17" x14ac:dyDescent="0.3">
      <c r="A112" s="5" t="s">
        <v>6</v>
      </c>
      <c r="E112" s="5" t="s">
        <v>8</v>
      </c>
    </row>
    <row r="113" spans="1:5" x14ac:dyDescent="0.3">
      <c r="A113" s="5" t="s">
        <v>7</v>
      </c>
      <c r="E113" s="5" t="s">
        <v>9</v>
      </c>
    </row>
    <row r="115" spans="1:5" x14ac:dyDescent="0.3">
      <c r="A115" s="5" t="s">
        <v>21</v>
      </c>
      <c r="B115" s="5" t="s">
        <v>17</v>
      </c>
      <c r="C115" s="5" t="s">
        <v>13</v>
      </c>
      <c r="D115" s="5" t="s">
        <v>19</v>
      </c>
      <c r="E115" s="5" t="s">
        <v>20</v>
      </c>
    </row>
    <row r="116" spans="1:5" x14ac:dyDescent="0.3">
      <c r="A116" s="5" t="s">
        <v>2</v>
      </c>
      <c r="E116" s="5" t="s">
        <v>0</v>
      </c>
    </row>
    <row r="117" spans="1:5" x14ac:dyDescent="0.3">
      <c r="A117" s="5" t="s">
        <v>3</v>
      </c>
      <c r="E117" s="5" t="s">
        <v>1</v>
      </c>
    </row>
    <row r="118" spans="1:5" x14ac:dyDescent="0.3">
      <c r="A118" s="5" t="s">
        <v>4</v>
      </c>
      <c r="E118" s="5" t="s">
        <v>8</v>
      </c>
    </row>
    <row r="119" spans="1:5" x14ac:dyDescent="0.3">
      <c r="A119" s="5" t="s">
        <v>5</v>
      </c>
      <c r="E119" s="5" t="s">
        <v>9</v>
      </c>
    </row>
    <row r="120" spans="1:5" x14ac:dyDescent="0.3">
      <c r="A120" s="5" t="s">
        <v>6</v>
      </c>
      <c r="E120" s="5" t="s">
        <v>7</v>
      </c>
    </row>
    <row r="122" spans="1:5" x14ac:dyDescent="0.3">
      <c r="A122" s="5" t="s">
        <v>21</v>
      </c>
      <c r="B122" s="5" t="s">
        <v>17</v>
      </c>
      <c r="C122" s="5" t="s">
        <v>13</v>
      </c>
      <c r="D122" s="5" t="s">
        <v>19</v>
      </c>
      <c r="E122" s="5" t="s">
        <v>20</v>
      </c>
    </row>
    <row r="123" spans="1:5" x14ac:dyDescent="0.3">
      <c r="A123" s="5" t="s">
        <v>0</v>
      </c>
      <c r="E123" s="5" t="s">
        <v>1</v>
      </c>
    </row>
    <row r="124" spans="1:5" x14ac:dyDescent="0.3">
      <c r="A124" s="5" t="s">
        <v>2</v>
      </c>
      <c r="E124" s="5" t="s">
        <v>8</v>
      </c>
    </row>
    <row r="125" spans="1:5" x14ac:dyDescent="0.3">
      <c r="A125" s="5" t="s">
        <v>3</v>
      </c>
      <c r="E125" s="5" t="s">
        <v>9</v>
      </c>
    </row>
    <row r="126" spans="1:5" x14ac:dyDescent="0.3">
      <c r="A126" s="5" t="s">
        <v>4</v>
      </c>
      <c r="E126" s="5" t="s">
        <v>7</v>
      </c>
    </row>
    <row r="127" spans="1:5" x14ac:dyDescent="0.3">
      <c r="A127" s="5" t="s">
        <v>5</v>
      </c>
      <c r="E127" s="5" t="s">
        <v>6</v>
      </c>
    </row>
  </sheetData>
  <pageMargins left="0.7" right="0.7" top="0.75" bottom="0.75" header="0.3" footer="0.3"/>
  <tableParts count="17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3E44-7F4D-4240-8C8C-A6B842467B05}">
  <dimension ref="A1:L110"/>
  <sheetViews>
    <sheetView topLeftCell="A79" workbookViewId="0">
      <selection activeCell="A111" sqref="A111"/>
    </sheetView>
  </sheetViews>
  <sheetFormatPr defaultRowHeight="14.4" x14ac:dyDescent="0.3"/>
  <cols>
    <col min="1" max="1" width="9.109375" customWidth="1"/>
    <col min="4" max="6" width="8.88671875" customWidth="1"/>
    <col min="7" max="7" width="15.77734375" customWidth="1"/>
    <col min="8" max="8" width="12.44140625" customWidth="1"/>
    <col min="9" max="9" width="14.109375" customWidth="1"/>
    <col min="10" max="10" width="13.88671875" customWidth="1"/>
    <col min="11" max="11" width="14.88671875" customWidth="1"/>
    <col min="12" max="12" width="12.77734375" customWidth="1"/>
  </cols>
  <sheetData>
    <row r="1" spans="1:12" ht="39" customHeight="1" x14ac:dyDescent="0.3">
      <c r="A1" s="1" t="s">
        <v>21</v>
      </c>
      <c r="B1" s="1" t="s">
        <v>20</v>
      </c>
      <c r="C1" s="1" t="s">
        <v>46</v>
      </c>
      <c r="D1" s="1" t="s">
        <v>47</v>
      </c>
      <c r="E1" s="1" t="s">
        <v>17</v>
      </c>
      <c r="F1" s="1" t="s">
        <v>19</v>
      </c>
      <c r="G1" s="1" t="s">
        <v>57</v>
      </c>
      <c r="H1" s="1" t="s">
        <v>55</v>
      </c>
      <c r="I1" s="1" t="s">
        <v>56</v>
      </c>
      <c r="J1" s="1" t="s">
        <v>58</v>
      </c>
      <c r="K1" s="1" t="s">
        <v>59</v>
      </c>
      <c r="L1" s="1" t="s">
        <v>60</v>
      </c>
    </row>
    <row r="2" spans="1:12" x14ac:dyDescent="0.3">
      <c r="A2" s="3" t="s">
        <v>48</v>
      </c>
      <c r="B2" s="3" t="s">
        <v>51</v>
      </c>
      <c r="C2" s="2">
        <v>0</v>
      </c>
      <c r="D2" s="2">
        <v>0</v>
      </c>
      <c r="E2" t="str">
        <f>IF(C2&gt;D2,$G$1,IF(D2&gt;C2,$I$1,$H$1))</f>
        <v>H Draw</v>
      </c>
      <c r="F2" t="str">
        <f>IF(D2&gt;C2,$J$1,IF(C2&gt;D2,$L$1,$K$1))</f>
        <v>A Draw</v>
      </c>
      <c r="G2" t="str">
        <f>IF($E2=G$1,$A2,"")</f>
        <v/>
      </c>
      <c r="H2" t="str">
        <f t="shared" ref="H2:I17" si="0">IF($E2=H$1,$A2,"")</f>
        <v>Ju</v>
      </c>
      <c r="I2" t="str">
        <f t="shared" si="0"/>
        <v/>
      </c>
      <c r="J2" t="str">
        <f>IF($F2=J$1,$B2,"")</f>
        <v/>
      </c>
      <c r="K2" t="str">
        <f t="shared" ref="K2:L17" si="1">IF($F2=K$1,$B2,"")</f>
        <v>Ao</v>
      </c>
      <c r="L2" t="str">
        <f t="shared" si="1"/>
        <v/>
      </c>
    </row>
    <row r="3" spans="1:12" x14ac:dyDescent="0.3">
      <c r="A3" s="3" t="s">
        <v>49</v>
      </c>
      <c r="B3" s="3" t="s">
        <v>43</v>
      </c>
      <c r="C3" s="2">
        <v>0</v>
      </c>
      <c r="D3" s="2">
        <v>3</v>
      </c>
      <c r="E3" t="str">
        <f>IF(C3&gt;D3,$G$1,IF(D3&gt;C3,$I$1,$H$1))</f>
        <v>H Loss</v>
      </c>
      <c r="F3" t="str">
        <f t="shared" ref="F3:F66" si="2">IF(D3&gt;C3,$J$1,IF(C3&gt;D3,$L$1,$K$1))</f>
        <v>A Win</v>
      </c>
      <c r="G3" t="str">
        <f t="shared" ref="G3:I34" si="3">IF($E3=G$1,$A3,"")</f>
        <v/>
      </c>
      <c r="H3" t="str">
        <f t="shared" si="0"/>
        <v/>
      </c>
      <c r="I3" t="str">
        <f t="shared" si="0"/>
        <v>Ie</v>
      </c>
      <c r="J3" t="str">
        <f t="shared" ref="J3:J66" si="4">IF($F3=J$1,$B3,"")</f>
        <v>Ba</v>
      </c>
      <c r="K3" t="str">
        <f t="shared" si="1"/>
        <v/>
      </c>
      <c r="L3" t="str">
        <f t="shared" si="1"/>
        <v/>
      </c>
    </row>
    <row r="4" spans="1:12" x14ac:dyDescent="0.3">
      <c r="A4" s="3" t="s">
        <v>52</v>
      </c>
      <c r="B4" s="3" t="s">
        <v>44</v>
      </c>
      <c r="C4" s="2">
        <v>2</v>
      </c>
      <c r="D4" s="2">
        <v>1</v>
      </c>
      <c r="E4" t="str">
        <f t="shared" ref="E4:E66" si="5">IF(C4&gt;D4,$G$1,IF(D4&gt;C4,$I$1,$H$1))</f>
        <v>H Win</v>
      </c>
      <c r="F4" t="str">
        <f t="shared" si="2"/>
        <v>A Loss</v>
      </c>
      <c r="G4" t="str">
        <f t="shared" si="3"/>
        <v>Hu</v>
      </c>
      <c r="H4" t="str">
        <f t="shared" si="0"/>
        <v/>
      </c>
      <c r="I4" t="str">
        <f t="shared" si="0"/>
        <v/>
      </c>
      <c r="J4" t="str">
        <f t="shared" si="4"/>
        <v/>
      </c>
      <c r="K4" t="str">
        <f t="shared" si="1"/>
        <v/>
      </c>
      <c r="L4" t="str">
        <f t="shared" si="1"/>
        <v>Ce</v>
      </c>
    </row>
    <row r="5" spans="1:12" x14ac:dyDescent="0.3">
      <c r="A5" s="3" t="s">
        <v>53</v>
      </c>
      <c r="B5" s="3" t="s">
        <v>54</v>
      </c>
      <c r="C5" s="2">
        <v>0</v>
      </c>
      <c r="D5" s="2">
        <v>3</v>
      </c>
      <c r="E5" t="str">
        <f t="shared" si="5"/>
        <v>H Loss</v>
      </c>
      <c r="F5" t="str">
        <f t="shared" si="2"/>
        <v>A Win</v>
      </c>
      <c r="G5" t="str">
        <f t="shared" si="3"/>
        <v/>
      </c>
      <c r="H5" t="str">
        <f t="shared" si="0"/>
        <v/>
      </c>
      <c r="I5" t="str">
        <f t="shared" si="0"/>
        <v>Gi</v>
      </c>
      <c r="J5" t="str">
        <f t="shared" si="4"/>
        <v>Do</v>
      </c>
      <c r="K5" t="str">
        <f t="shared" si="1"/>
        <v/>
      </c>
      <c r="L5" t="str">
        <f t="shared" si="1"/>
        <v/>
      </c>
    </row>
    <row r="6" spans="1:12" x14ac:dyDescent="0.3">
      <c r="A6" s="3" t="s">
        <v>45</v>
      </c>
      <c r="B6" s="3" t="s">
        <v>50</v>
      </c>
      <c r="C6" s="2">
        <v>3</v>
      </c>
      <c r="D6" s="2">
        <v>0</v>
      </c>
      <c r="E6" t="str">
        <f t="shared" si="5"/>
        <v>H Win</v>
      </c>
      <c r="F6" t="str">
        <f t="shared" si="2"/>
        <v>A Loss</v>
      </c>
      <c r="G6" t="str">
        <f t="shared" si="3"/>
        <v>Fa</v>
      </c>
      <c r="H6" t="str">
        <f t="shared" si="0"/>
        <v/>
      </c>
      <c r="I6" t="str">
        <f t="shared" si="0"/>
        <v/>
      </c>
      <c r="J6" t="str">
        <f t="shared" si="4"/>
        <v/>
      </c>
      <c r="K6" t="str">
        <f t="shared" si="1"/>
        <v/>
      </c>
      <c r="L6" t="str">
        <f t="shared" si="1"/>
        <v>Ey</v>
      </c>
    </row>
    <row r="7" spans="1:12" x14ac:dyDescent="0.3">
      <c r="A7" s="3" t="s">
        <v>51</v>
      </c>
      <c r="B7" s="3" t="s">
        <v>49</v>
      </c>
      <c r="C7" s="2">
        <v>1</v>
      </c>
      <c r="D7" s="2">
        <v>2</v>
      </c>
      <c r="E7" t="str">
        <f t="shared" si="5"/>
        <v>H Loss</v>
      </c>
      <c r="F7" t="str">
        <f t="shared" si="2"/>
        <v>A Win</v>
      </c>
      <c r="G7" t="str">
        <f t="shared" si="3"/>
        <v/>
      </c>
      <c r="H7" t="str">
        <f t="shared" si="0"/>
        <v/>
      </c>
      <c r="I7" t="str">
        <f t="shared" si="0"/>
        <v>Ao</v>
      </c>
      <c r="J7" t="str">
        <f t="shared" si="4"/>
        <v>Ie</v>
      </c>
      <c r="K7" t="str">
        <f t="shared" si="1"/>
        <v/>
      </c>
      <c r="L7" t="str">
        <f t="shared" si="1"/>
        <v/>
      </c>
    </row>
    <row r="8" spans="1:12" x14ac:dyDescent="0.3">
      <c r="A8" s="3" t="s">
        <v>52</v>
      </c>
      <c r="B8" s="3" t="s">
        <v>48</v>
      </c>
      <c r="C8" s="2">
        <v>3</v>
      </c>
      <c r="D8" s="2">
        <v>2</v>
      </c>
      <c r="E8" t="str">
        <f t="shared" si="5"/>
        <v>H Win</v>
      </c>
      <c r="F8" t="str">
        <f t="shared" si="2"/>
        <v>A Loss</v>
      </c>
      <c r="G8" t="str">
        <f t="shared" si="3"/>
        <v>Hu</v>
      </c>
      <c r="H8" t="str">
        <f t="shared" si="0"/>
        <v/>
      </c>
      <c r="I8" t="str">
        <f t="shared" si="0"/>
        <v/>
      </c>
      <c r="J8" t="str">
        <f t="shared" si="4"/>
        <v/>
      </c>
      <c r="K8" t="str">
        <f t="shared" si="1"/>
        <v/>
      </c>
      <c r="L8" t="str">
        <f t="shared" si="1"/>
        <v>Ju</v>
      </c>
    </row>
    <row r="9" spans="1:12" x14ac:dyDescent="0.3">
      <c r="A9" s="3" t="s">
        <v>43</v>
      </c>
      <c r="B9" s="3" t="s">
        <v>53</v>
      </c>
      <c r="C9" s="2">
        <v>0</v>
      </c>
      <c r="D9" s="2">
        <v>0</v>
      </c>
      <c r="E9" t="str">
        <f t="shared" si="5"/>
        <v>H Draw</v>
      </c>
      <c r="F9" t="str">
        <f t="shared" si="2"/>
        <v>A Draw</v>
      </c>
      <c r="G9" t="str">
        <f t="shared" si="3"/>
        <v/>
      </c>
      <c r="H9" t="str">
        <f t="shared" si="0"/>
        <v>Ba</v>
      </c>
      <c r="I9" t="str">
        <f t="shared" si="0"/>
        <v/>
      </c>
      <c r="J9" t="str">
        <f t="shared" si="4"/>
        <v/>
      </c>
      <c r="K9" t="str">
        <f t="shared" si="1"/>
        <v>Gi</v>
      </c>
      <c r="L9" t="str">
        <f t="shared" si="1"/>
        <v/>
      </c>
    </row>
    <row r="10" spans="1:12" x14ac:dyDescent="0.3">
      <c r="A10" s="3" t="s">
        <v>44</v>
      </c>
      <c r="B10" s="3" t="s">
        <v>45</v>
      </c>
      <c r="C10" s="2">
        <v>0</v>
      </c>
      <c r="D10" s="2">
        <v>1</v>
      </c>
      <c r="E10" t="str">
        <f t="shared" si="5"/>
        <v>H Loss</v>
      </c>
      <c r="F10" t="str">
        <f t="shared" si="2"/>
        <v>A Win</v>
      </c>
      <c r="G10" t="str">
        <f t="shared" si="3"/>
        <v/>
      </c>
      <c r="H10" t="str">
        <f t="shared" si="0"/>
        <v/>
      </c>
      <c r="I10" t="str">
        <f t="shared" si="0"/>
        <v>Ce</v>
      </c>
      <c r="J10" t="str">
        <f t="shared" si="4"/>
        <v>Fa</v>
      </c>
      <c r="K10" t="str">
        <f t="shared" si="1"/>
        <v/>
      </c>
      <c r="L10" t="str">
        <f t="shared" si="1"/>
        <v/>
      </c>
    </row>
    <row r="11" spans="1:12" x14ac:dyDescent="0.3">
      <c r="A11" s="3" t="s">
        <v>50</v>
      </c>
      <c r="B11" s="3" t="s">
        <v>54</v>
      </c>
      <c r="C11" s="2">
        <v>3</v>
      </c>
      <c r="D11" s="2">
        <v>0</v>
      </c>
      <c r="E11" t="str">
        <f t="shared" si="5"/>
        <v>H Win</v>
      </c>
      <c r="F11" t="str">
        <f t="shared" si="2"/>
        <v>A Loss</v>
      </c>
      <c r="G11" t="str">
        <f t="shared" si="3"/>
        <v>Ey</v>
      </c>
      <c r="H11" t="str">
        <f t="shared" si="0"/>
        <v/>
      </c>
      <c r="I11" t="str">
        <f t="shared" si="0"/>
        <v/>
      </c>
      <c r="J11" t="str">
        <f t="shared" si="4"/>
        <v/>
      </c>
      <c r="K11" t="str">
        <f t="shared" si="1"/>
        <v/>
      </c>
      <c r="L11" t="str">
        <f t="shared" si="1"/>
        <v>Do</v>
      </c>
    </row>
    <row r="12" spans="1:12" x14ac:dyDescent="0.3">
      <c r="A12" s="3" t="s">
        <v>51</v>
      </c>
      <c r="B12" s="3" t="s">
        <v>52</v>
      </c>
      <c r="C12" s="2">
        <v>1</v>
      </c>
      <c r="D12" s="2">
        <v>3</v>
      </c>
      <c r="E12" t="str">
        <f t="shared" si="5"/>
        <v>H Loss</v>
      </c>
      <c r="F12" t="str">
        <f t="shared" si="2"/>
        <v>A Win</v>
      </c>
      <c r="G12" t="str">
        <f t="shared" si="3"/>
        <v/>
      </c>
      <c r="H12" t="str">
        <f t="shared" si="0"/>
        <v/>
      </c>
      <c r="I12" t="str">
        <f t="shared" si="0"/>
        <v>Ao</v>
      </c>
      <c r="J12" t="str">
        <f t="shared" si="4"/>
        <v>Hu</v>
      </c>
      <c r="K12" t="str">
        <f t="shared" si="1"/>
        <v/>
      </c>
      <c r="L12" t="str">
        <f t="shared" si="1"/>
        <v/>
      </c>
    </row>
    <row r="13" spans="1:12" x14ac:dyDescent="0.3">
      <c r="A13" s="3" t="s">
        <v>53</v>
      </c>
      <c r="B13" s="3" t="s">
        <v>49</v>
      </c>
      <c r="C13" s="2">
        <v>2</v>
      </c>
      <c r="D13" s="2">
        <v>1</v>
      </c>
      <c r="E13" t="str">
        <f t="shared" si="5"/>
        <v>H Win</v>
      </c>
      <c r="F13" t="str">
        <f t="shared" si="2"/>
        <v>A Loss</v>
      </c>
      <c r="G13" t="str">
        <f t="shared" si="3"/>
        <v>Gi</v>
      </c>
      <c r="H13" t="str">
        <f t="shared" si="0"/>
        <v/>
      </c>
      <c r="I13" t="str">
        <f t="shared" si="0"/>
        <v/>
      </c>
      <c r="J13" t="str">
        <f t="shared" si="4"/>
        <v/>
      </c>
      <c r="K13" t="str">
        <f t="shared" si="1"/>
        <v/>
      </c>
      <c r="L13" t="str">
        <f t="shared" si="1"/>
        <v>Ie</v>
      </c>
    </row>
    <row r="14" spans="1:12" x14ac:dyDescent="0.3">
      <c r="A14" s="3" t="s">
        <v>45</v>
      </c>
      <c r="B14" s="3" t="s">
        <v>48</v>
      </c>
      <c r="C14" s="2">
        <v>1</v>
      </c>
      <c r="D14" s="2">
        <v>0</v>
      </c>
      <c r="E14" t="str">
        <f t="shared" si="5"/>
        <v>H Win</v>
      </c>
      <c r="F14" t="str">
        <f t="shared" si="2"/>
        <v>A Loss</v>
      </c>
      <c r="G14" t="str">
        <f t="shared" si="3"/>
        <v>Fa</v>
      </c>
      <c r="H14" t="str">
        <f t="shared" si="0"/>
        <v/>
      </c>
      <c r="I14" t="str">
        <f t="shared" si="0"/>
        <v/>
      </c>
      <c r="J14" t="str">
        <f t="shared" si="4"/>
        <v/>
      </c>
      <c r="K14" t="str">
        <f t="shared" si="1"/>
        <v/>
      </c>
      <c r="L14" t="str">
        <f t="shared" si="1"/>
        <v>Ju</v>
      </c>
    </row>
    <row r="15" spans="1:12" x14ac:dyDescent="0.3">
      <c r="A15" s="3" t="s">
        <v>50</v>
      </c>
      <c r="B15" s="3" t="s">
        <v>43</v>
      </c>
      <c r="C15" s="2">
        <v>0</v>
      </c>
      <c r="D15" s="2">
        <v>2</v>
      </c>
      <c r="E15" t="str">
        <f t="shared" si="5"/>
        <v>H Loss</v>
      </c>
      <c r="F15" t="str">
        <f t="shared" si="2"/>
        <v>A Win</v>
      </c>
      <c r="G15" t="str">
        <f t="shared" si="3"/>
        <v/>
      </c>
      <c r="H15" t="str">
        <f t="shared" si="0"/>
        <v/>
      </c>
      <c r="I15" t="str">
        <f t="shared" si="0"/>
        <v>Ey</v>
      </c>
      <c r="J15" t="str">
        <f t="shared" si="4"/>
        <v>Ba</v>
      </c>
      <c r="K15" t="str">
        <f t="shared" si="1"/>
        <v/>
      </c>
      <c r="L15" t="str">
        <f t="shared" si="1"/>
        <v/>
      </c>
    </row>
    <row r="16" spans="1:12" x14ac:dyDescent="0.3">
      <c r="A16" s="3" t="s">
        <v>54</v>
      </c>
      <c r="B16" s="3" t="s">
        <v>44</v>
      </c>
      <c r="C16" s="2">
        <v>3</v>
      </c>
      <c r="D16" s="2">
        <v>3</v>
      </c>
      <c r="E16" t="str">
        <f t="shared" si="5"/>
        <v>H Draw</v>
      </c>
      <c r="F16" t="str">
        <f t="shared" si="2"/>
        <v>A Draw</v>
      </c>
      <c r="G16" t="str">
        <f t="shared" si="3"/>
        <v/>
      </c>
      <c r="H16" t="str">
        <f t="shared" si="0"/>
        <v>Do</v>
      </c>
      <c r="I16" t="str">
        <f t="shared" si="0"/>
        <v/>
      </c>
      <c r="J16" t="str">
        <f t="shared" si="4"/>
        <v/>
      </c>
      <c r="K16" t="str">
        <f t="shared" si="1"/>
        <v>Ce</v>
      </c>
      <c r="L16" t="str">
        <f t="shared" si="1"/>
        <v/>
      </c>
    </row>
    <row r="17" spans="1:12" x14ac:dyDescent="0.3">
      <c r="A17" s="3" t="s">
        <v>53</v>
      </c>
      <c r="B17" s="3" t="s">
        <v>51</v>
      </c>
      <c r="C17" s="2">
        <v>0</v>
      </c>
      <c r="D17" s="2">
        <v>3</v>
      </c>
      <c r="E17" t="str">
        <f t="shared" si="5"/>
        <v>H Loss</v>
      </c>
      <c r="F17" t="str">
        <f t="shared" si="2"/>
        <v>A Win</v>
      </c>
      <c r="G17" t="str">
        <f t="shared" si="3"/>
        <v/>
      </c>
      <c r="H17" t="str">
        <f t="shared" si="0"/>
        <v/>
      </c>
      <c r="I17" t="str">
        <f t="shared" si="0"/>
        <v>Gi</v>
      </c>
      <c r="J17" t="str">
        <f t="shared" si="4"/>
        <v>Ao</v>
      </c>
      <c r="K17" t="str">
        <f t="shared" si="1"/>
        <v/>
      </c>
      <c r="L17" t="str">
        <f t="shared" si="1"/>
        <v/>
      </c>
    </row>
    <row r="18" spans="1:12" x14ac:dyDescent="0.3">
      <c r="A18" s="3" t="s">
        <v>45</v>
      </c>
      <c r="B18" s="3" t="s">
        <v>52</v>
      </c>
      <c r="C18" s="2">
        <v>3</v>
      </c>
      <c r="D18" s="2">
        <v>2</v>
      </c>
      <c r="E18" t="str">
        <f t="shared" si="5"/>
        <v>H Win</v>
      </c>
      <c r="F18" t="str">
        <f t="shared" si="2"/>
        <v>A Loss</v>
      </c>
      <c r="G18" t="str">
        <f t="shared" si="3"/>
        <v>Fa</v>
      </c>
      <c r="H18" t="str">
        <f t="shared" si="3"/>
        <v/>
      </c>
      <c r="I18" t="str">
        <f t="shared" si="3"/>
        <v/>
      </c>
      <c r="J18" t="str">
        <f t="shared" si="4"/>
        <v/>
      </c>
      <c r="K18" t="str">
        <f t="shared" ref="K18:K81" si="6">IF($F18=K$1,$B18,"")</f>
        <v/>
      </c>
      <c r="L18" t="str">
        <f t="shared" ref="L18:L81" si="7">IF($F18=L$1,$B18,"")</f>
        <v>Hu</v>
      </c>
    </row>
    <row r="19" spans="1:12" x14ac:dyDescent="0.3">
      <c r="A19" s="3" t="s">
        <v>49</v>
      </c>
      <c r="B19" s="3" t="s">
        <v>50</v>
      </c>
      <c r="C19" s="2">
        <v>3</v>
      </c>
      <c r="D19" s="2">
        <v>0</v>
      </c>
      <c r="E19" t="str">
        <f t="shared" si="5"/>
        <v>H Win</v>
      </c>
      <c r="F19" t="str">
        <f t="shared" si="2"/>
        <v>A Loss</v>
      </c>
      <c r="G19" t="str">
        <f t="shared" si="3"/>
        <v>Ie</v>
      </c>
      <c r="H19" t="str">
        <f t="shared" si="3"/>
        <v/>
      </c>
      <c r="I19" t="str">
        <f t="shared" si="3"/>
        <v/>
      </c>
      <c r="J19" t="str">
        <f t="shared" si="4"/>
        <v/>
      </c>
      <c r="K19" t="str">
        <f t="shared" si="6"/>
        <v/>
      </c>
      <c r="L19" t="str">
        <f t="shared" si="7"/>
        <v>Ey</v>
      </c>
    </row>
    <row r="20" spans="1:12" x14ac:dyDescent="0.3">
      <c r="A20" s="3" t="s">
        <v>54</v>
      </c>
      <c r="B20" s="3" t="s">
        <v>48</v>
      </c>
      <c r="C20" s="2">
        <v>0</v>
      </c>
      <c r="D20" s="2">
        <v>3</v>
      </c>
      <c r="E20" t="str">
        <f t="shared" si="5"/>
        <v>H Loss</v>
      </c>
      <c r="F20" t="str">
        <f t="shared" si="2"/>
        <v>A Win</v>
      </c>
      <c r="G20" t="str">
        <f t="shared" si="3"/>
        <v/>
      </c>
      <c r="H20" t="str">
        <f t="shared" si="3"/>
        <v/>
      </c>
      <c r="I20" t="str">
        <f t="shared" si="3"/>
        <v>Do</v>
      </c>
      <c r="J20" t="str">
        <f t="shared" si="4"/>
        <v>Ju</v>
      </c>
      <c r="K20" t="str">
        <f t="shared" si="6"/>
        <v/>
      </c>
      <c r="L20" t="str">
        <f t="shared" si="7"/>
        <v/>
      </c>
    </row>
    <row r="21" spans="1:12" x14ac:dyDescent="0.3">
      <c r="A21" s="3" t="s">
        <v>44</v>
      </c>
      <c r="B21" s="3" t="s">
        <v>43</v>
      </c>
      <c r="C21" s="2">
        <v>0</v>
      </c>
      <c r="D21" s="2">
        <v>0</v>
      </c>
      <c r="E21" t="str">
        <f t="shared" si="5"/>
        <v>H Draw</v>
      </c>
      <c r="F21" t="str">
        <f t="shared" si="2"/>
        <v>A Draw</v>
      </c>
      <c r="G21" t="str">
        <f t="shared" si="3"/>
        <v/>
      </c>
      <c r="H21" t="str">
        <f t="shared" si="3"/>
        <v>Ce</v>
      </c>
      <c r="I21" t="str">
        <f t="shared" si="3"/>
        <v/>
      </c>
      <c r="J21" t="str">
        <f t="shared" si="4"/>
        <v/>
      </c>
      <c r="K21" t="str">
        <f t="shared" si="6"/>
        <v>Ba</v>
      </c>
      <c r="L21" t="str">
        <f t="shared" si="7"/>
        <v/>
      </c>
    </row>
    <row r="22" spans="1:12" x14ac:dyDescent="0.3">
      <c r="A22" s="3" t="s">
        <v>51</v>
      </c>
      <c r="B22" s="3" t="s">
        <v>45</v>
      </c>
      <c r="C22" s="2">
        <v>0</v>
      </c>
      <c r="D22" s="2">
        <v>0</v>
      </c>
      <c r="E22" t="str">
        <f t="shared" si="5"/>
        <v>H Draw</v>
      </c>
      <c r="F22" t="str">
        <f t="shared" si="2"/>
        <v>A Draw</v>
      </c>
      <c r="G22" t="str">
        <f t="shared" si="3"/>
        <v/>
      </c>
      <c r="H22" t="str">
        <f t="shared" si="3"/>
        <v>Ao</v>
      </c>
      <c r="I22" t="str">
        <f t="shared" si="3"/>
        <v/>
      </c>
      <c r="J22" t="str">
        <f t="shared" si="4"/>
        <v/>
      </c>
      <c r="K22" t="str">
        <f t="shared" si="6"/>
        <v>Fa</v>
      </c>
      <c r="L22" t="str">
        <f t="shared" si="7"/>
        <v/>
      </c>
    </row>
    <row r="23" spans="1:12" x14ac:dyDescent="0.3">
      <c r="A23" s="3" t="s">
        <v>50</v>
      </c>
      <c r="B23" s="3" t="s">
        <v>53</v>
      </c>
      <c r="C23" s="2">
        <v>3</v>
      </c>
      <c r="D23" s="2">
        <v>2</v>
      </c>
      <c r="E23" t="str">
        <f t="shared" si="5"/>
        <v>H Win</v>
      </c>
      <c r="F23" t="str">
        <f t="shared" si="2"/>
        <v>A Loss</v>
      </c>
      <c r="G23" t="str">
        <f t="shared" si="3"/>
        <v>Ey</v>
      </c>
      <c r="H23" t="str">
        <f t="shared" si="3"/>
        <v/>
      </c>
      <c r="I23" t="str">
        <f t="shared" si="3"/>
        <v/>
      </c>
      <c r="J23" t="str">
        <f t="shared" si="4"/>
        <v/>
      </c>
      <c r="K23" t="str">
        <f t="shared" si="6"/>
        <v/>
      </c>
      <c r="L23" t="str">
        <f t="shared" si="7"/>
        <v>Gi</v>
      </c>
    </row>
    <row r="24" spans="1:12" x14ac:dyDescent="0.3">
      <c r="A24" s="3" t="s">
        <v>54</v>
      </c>
      <c r="B24" s="3" t="s">
        <v>52</v>
      </c>
      <c r="C24" s="2">
        <v>3</v>
      </c>
      <c r="D24" s="2">
        <v>0</v>
      </c>
      <c r="E24" t="str">
        <f t="shared" si="5"/>
        <v>H Win</v>
      </c>
      <c r="F24" t="str">
        <f t="shared" si="2"/>
        <v>A Loss</v>
      </c>
      <c r="G24" t="str">
        <f t="shared" si="3"/>
        <v>Do</v>
      </c>
      <c r="H24" t="str">
        <f t="shared" si="3"/>
        <v/>
      </c>
      <c r="I24" t="str">
        <f t="shared" si="3"/>
        <v/>
      </c>
      <c r="J24" t="str">
        <f t="shared" si="4"/>
        <v/>
      </c>
      <c r="K24" t="str">
        <f t="shared" si="6"/>
        <v/>
      </c>
      <c r="L24" t="str">
        <f t="shared" si="7"/>
        <v>Hu</v>
      </c>
    </row>
    <row r="25" spans="1:12" x14ac:dyDescent="0.3">
      <c r="A25" s="3" t="s">
        <v>44</v>
      </c>
      <c r="B25" s="3" t="s">
        <v>49</v>
      </c>
      <c r="C25" s="2">
        <v>1</v>
      </c>
      <c r="D25" s="2">
        <v>0</v>
      </c>
      <c r="E25" t="str">
        <f t="shared" si="5"/>
        <v>H Win</v>
      </c>
      <c r="F25" t="str">
        <f t="shared" si="2"/>
        <v>A Loss</v>
      </c>
      <c r="G25" t="str">
        <f t="shared" si="3"/>
        <v>Ce</v>
      </c>
      <c r="H25" t="str">
        <f t="shared" si="3"/>
        <v/>
      </c>
      <c r="I25" t="str">
        <f t="shared" si="3"/>
        <v/>
      </c>
      <c r="J25" t="str">
        <f t="shared" si="4"/>
        <v/>
      </c>
      <c r="K25" t="str">
        <f t="shared" si="6"/>
        <v/>
      </c>
      <c r="L25" t="str">
        <f t="shared" si="7"/>
        <v>Ie</v>
      </c>
    </row>
    <row r="26" spans="1:12" x14ac:dyDescent="0.3">
      <c r="A26" s="3" t="s">
        <v>43</v>
      </c>
      <c r="B26" s="3" t="s">
        <v>48</v>
      </c>
      <c r="C26" s="2">
        <v>1</v>
      </c>
      <c r="D26" s="2">
        <v>1</v>
      </c>
      <c r="E26" t="str">
        <f t="shared" si="5"/>
        <v>H Draw</v>
      </c>
      <c r="F26" t="str">
        <f t="shared" si="2"/>
        <v>A Draw</v>
      </c>
      <c r="G26" t="str">
        <f t="shared" si="3"/>
        <v/>
      </c>
      <c r="H26" t="str">
        <f t="shared" si="3"/>
        <v>Ba</v>
      </c>
      <c r="I26" t="str">
        <f t="shared" si="3"/>
        <v/>
      </c>
      <c r="J26" t="str">
        <f t="shared" si="4"/>
        <v/>
      </c>
      <c r="K26" t="str">
        <f t="shared" si="6"/>
        <v>Ju</v>
      </c>
      <c r="L26" t="str">
        <f t="shared" si="7"/>
        <v/>
      </c>
    </row>
    <row r="27" spans="1:12" x14ac:dyDescent="0.3">
      <c r="A27" s="3" t="s">
        <v>50</v>
      </c>
      <c r="B27" s="3" t="s">
        <v>51</v>
      </c>
      <c r="C27" s="2">
        <v>3</v>
      </c>
      <c r="D27" s="2">
        <v>2</v>
      </c>
      <c r="E27" t="str">
        <f t="shared" si="5"/>
        <v>H Win</v>
      </c>
      <c r="F27" t="str">
        <f t="shared" si="2"/>
        <v>A Loss</v>
      </c>
      <c r="G27" t="str">
        <f t="shared" si="3"/>
        <v>Ey</v>
      </c>
      <c r="H27" t="str">
        <f t="shared" si="3"/>
        <v/>
      </c>
      <c r="I27" t="str">
        <f t="shared" si="3"/>
        <v/>
      </c>
      <c r="J27" t="str">
        <f t="shared" si="4"/>
        <v/>
      </c>
      <c r="K27" t="str">
        <f t="shared" si="6"/>
        <v/>
      </c>
      <c r="L27" t="str">
        <f t="shared" si="7"/>
        <v>Ao</v>
      </c>
    </row>
    <row r="28" spans="1:12" x14ac:dyDescent="0.3">
      <c r="A28" s="3" t="s">
        <v>54</v>
      </c>
      <c r="B28" s="3" t="s">
        <v>45</v>
      </c>
      <c r="C28" s="2">
        <v>1</v>
      </c>
      <c r="D28" s="2">
        <v>3</v>
      </c>
      <c r="E28" t="str">
        <f t="shared" si="5"/>
        <v>H Loss</v>
      </c>
      <c r="F28" t="str">
        <f t="shared" si="2"/>
        <v>A Win</v>
      </c>
      <c r="G28" t="str">
        <f t="shared" si="3"/>
        <v/>
      </c>
      <c r="H28" t="str">
        <f t="shared" si="3"/>
        <v/>
      </c>
      <c r="I28" t="str">
        <f t="shared" si="3"/>
        <v>Do</v>
      </c>
      <c r="J28" t="str">
        <f t="shared" si="4"/>
        <v>Fa</v>
      </c>
      <c r="K28" t="str">
        <f t="shared" si="6"/>
        <v/>
      </c>
      <c r="L28" t="str">
        <f t="shared" si="7"/>
        <v/>
      </c>
    </row>
    <row r="29" spans="1:12" x14ac:dyDescent="0.3">
      <c r="A29" s="3" t="s">
        <v>44</v>
      </c>
      <c r="B29" s="3" t="s">
        <v>53</v>
      </c>
      <c r="C29" s="2">
        <v>2</v>
      </c>
      <c r="D29" s="2">
        <v>2</v>
      </c>
      <c r="E29" t="str">
        <f t="shared" si="5"/>
        <v>H Draw</v>
      </c>
      <c r="F29" t="str">
        <f t="shared" si="2"/>
        <v>A Draw</v>
      </c>
      <c r="G29" t="str">
        <f t="shared" si="3"/>
        <v/>
      </c>
      <c r="H29" t="str">
        <f t="shared" si="3"/>
        <v>Ce</v>
      </c>
      <c r="I29" t="str">
        <f t="shared" si="3"/>
        <v/>
      </c>
      <c r="J29" t="str">
        <f t="shared" si="4"/>
        <v/>
      </c>
      <c r="K29" t="str">
        <f t="shared" si="6"/>
        <v>Gi</v>
      </c>
      <c r="L29" t="str">
        <f t="shared" si="7"/>
        <v/>
      </c>
    </row>
    <row r="30" spans="1:12" x14ac:dyDescent="0.3">
      <c r="A30" s="3" t="s">
        <v>43</v>
      </c>
      <c r="B30" s="3" t="s">
        <v>52</v>
      </c>
      <c r="C30" s="2">
        <v>0</v>
      </c>
      <c r="D30" s="2">
        <v>1</v>
      </c>
      <c r="E30" t="str">
        <f t="shared" si="5"/>
        <v>H Loss</v>
      </c>
      <c r="F30" t="str">
        <f t="shared" si="2"/>
        <v>A Win</v>
      </c>
      <c r="G30" t="str">
        <f t="shared" si="3"/>
        <v/>
      </c>
      <c r="H30" t="str">
        <f t="shared" si="3"/>
        <v/>
      </c>
      <c r="I30" t="str">
        <f t="shared" si="3"/>
        <v>Ba</v>
      </c>
      <c r="J30" t="str">
        <f t="shared" si="4"/>
        <v>Hu</v>
      </c>
      <c r="K30" t="str">
        <f t="shared" si="6"/>
        <v/>
      </c>
      <c r="L30" t="str">
        <f t="shared" si="7"/>
        <v/>
      </c>
    </row>
    <row r="31" spans="1:12" x14ac:dyDescent="0.3">
      <c r="A31" s="3" t="s">
        <v>48</v>
      </c>
      <c r="B31" s="3" t="s">
        <v>49</v>
      </c>
      <c r="C31" s="2">
        <v>1</v>
      </c>
      <c r="D31" s="2">
        <v>3</v>
      </c>
      <c r="E31" t="str">
        <f t="shared" si="5"/>
        <v>H Loss</v>
      </c>
      <c r="F31" t="str">
        <f t="shared" si="2"/>
        <v>A Win</v>
      </c>
      <c r="G31" t="str">
        <f t="shared" si="3"/>
        <v/>
      </c>
      <c r="H31" t="str">
        <f t="shared" si="3"/>
        <v/>
      </c>
      <c r="I31" t="str">
        <f t="shared" si="3"/>
        <v>Ju</v>
      </c>
      <c r="J31" t="str">
        <f t="shared" si="4"/>
        <v>Ie</v>
      </c>
      <c r="K31" t="str">
        <f t="shared" si="6"/>
        <v/>
      </c>
      <c r="L31" t="str">
        <f t="shared" si="7"/>
        <v/>
      </c>
    </row>
    <row r="32" spans="1:12" x14ac:dyDescent="0.3">
      <c r="A32" s="3" t="s">
        <v>51</v>
      </c>
      <c r="B32" s="3" t="s">
        <v>54</v>
      </c>
      <c r="C32" s="2">
        <v>1</v>
      </c>
      <c r="D32" s="2">
        <v>1</v>
      </c>
      <c r="E32" t="str">
        <f t="shared" si="5"/>
        <v>H Draw</v>
      </c>
      <c r="F32" t="str">
        <f t="shared" si="2"/>
        <v>A Draw</v>
      </c>
      <c r="G32" t="str">
        <f t="shared" si="3"/>
        <v/>
      </c>
      <c r="H32" t="str">
        <f t="shared" si="3"/>
        <v>Ao</v>
      </c>
      <c r="I32" t="str">
        <f t="shared" si="3"/>
        <v/>
      </c>
      <c r="J32" t="str">
        <f t="shared" si="4"/>
        <v/>
      </c>
      <c r="K32" t="str">
        <f t="shared" si="6"/>
        <v>Do</v>
      </c>
      <c r="L32" t="str">
        <f t="shared" si="7"/>
        <v/>
      </c>
    </row>
    <row r="33" spans="1:12" x14ac:dyDescent="0.3">
      <c r="A33" s="3" t="s">
        <v>44</v>
      </c>
      <c r="B33" s="3" t="s">
        <v>50</v>
      </c>
      <c r="C33" s="2">
        <v>2</v>
      </c>
      <c r="D33" s="2">
        <v>0</v>
      </c>
      <c r="E33" t="str">
        <f t="shared" si="5"/>
        <v>H Win</v>
      </c>
      <c r="F33" t="str">
        <f t="shared" si="2"/>
        <v>A Loss</v>
      </c>
      <c r="G33" t="str">
        <f t="shared" si="3"/>
        <v>Ce</v>
      </c>
      <c r="H33" t="str">
        <f t="shared" si="3"/>
        <v/>
      </c>
      <c r="I33" t="str">
        <f t="shared" si="3"/>
        <v/>
      </c>
      <c r="J33" t="str">
        <f t="shared" si="4"/>
        <v/>
      </c>
      <c r="K33" t="str">
        <f t="shared" si="6"/>
        <v/>
      </c>
      <c r="L33" t="str">
        <f t="shared" si="7"/>
        <v>Ey</v>
      </c>
    </row>
    <row r="34" spans="1:12" x14ac:dyDescent="0.3">
      <c r="A34" s="3" t="s">
        <v>43</v>
      </c>
      <c r="B34" s="3" t="s">
        <v>45</v>
      </c>
      <c r="C34" s="2">
        <v>1</v>
      </c>
      <c r="D34" s="2">
        <v>0</v>
      </c>
      <c r="E34" t="str">
        <f t="shared" si="5"/>
        <v>H Win</v>
      </c>
      <c r="F34" t="str">
        <f t="shared" si="2"/>
        <v>A Loss</v>
      </c>
      <c r="G34" t="str">
        <f t="shared" si="3"/>
        <v>Ba</v>
      </c>
      <c r="H34" t="str">
        <f t="shared" si="3"/>
        <v/>
      </c>
      <c r="I34" t="str">
        <f t="shared" si="3"/>
        <v/>
      </c>
      <c r="J34" t="str">
        <f t="shared" si="4"/>
        <v/>
      </c>
      <c r="K34" t="str">
        <f t="shared" si="6"/>
        <v/>
      </c>
      <c r="L34" t="str">
        <f t="shared" si="7"/>
        <v>Fa</v>
      </c>
    </row>
    <row r="35" spans="1:12" x14ac:dyDescent="0.3">
      <c r="A35" s="3" t="s">
        <v>48</v>
      </c>
      <c r="B35" s="3" t="s">
        <v>53</v>
      </c>
      <c r="C35" s="2">
        <v>0</v>
      </c>
      <c r="D35" s="2">
        <v>2</v>
      </c>
      <c r="E35" t="str">
        <f t="shared" si="5"/>
        <v>H Loss</v>
      </c>
      <c r="F35" t="str">
        <f t="shared" si="2"/>
        <v>A Win</v>
      </c>
      <c r="G35" t="str">
        <f t="shared" ref="G35:I66" si="8">IF($E35=G$1,$A35,"")</f>
        <v/>
      </c>
      <c r="H35" t="str">
        <f t="shared" si="8"/>
        <v/>
      </c>
      <c r="I35" t="str">
        <f t="shared" si="8"/>
        <v>Ju</v>
      </c>
      <c r="J35" t="str">
        <f t="shared" si="4"/>
        <v>Gi</v>
      </c>
      <c r="K35" t="str">
        <f t="shared" si="6"/>
        <v/>
      </c>
      <c r="L35" t="str">
        <f t="shared" si="7"/>
        <v/>
      </c>
    </row>
    <row r="36" spans="1:12" x14ac:dyDescent="0.3">
      <c r="A36" s="3" t="s">
        <v>49</v>
      </c>
      <c r="B36" s="3" t="s">
        <v>52</v>
      </c>
      <c r="C36" s="2">
        <v>0</v>
      </c>
      <c r="D36" s="2">
        <v>2</v>
      </c>
      <c r="E36" t="str">
        <f t="shared" si="5"/>
        <v>H Loss</v>
      </c>
      <c r="F36" t="str">
        <f t="shared" si="2"/>
        <v>A Win</v>
      </c>
      <c r="G36" t="str">
        <f t="shared" si="8"/>
        <v/>
      </c>
      <c r="H36" t="str">
        <f t="shared" si="8"/>
        <v/>
      </c>
      <c r="I36" t="str">
        <f t="shared" si="8"/>
        <v>Ie</v>
      </c>
      <c r="J36" t="str">
        <f t="shared" si="4"/>
        <v>Hu</v>
      </c>
      <c r="K36" t="str">
        <f t="shared" si="6"/>
        <v/>
      </c>
      <c r="L36" t="str">
        <f t="shared" si="7"/>
        <v/>
      </c>
    </row>
    <row r="37" spans="1:12" x14ac:dyDescent="0.3">
      <c r="A37" s="3" t="s">
        <v>51</v>
      </c>
      <c r="B37" s="3" t="s">
        <v>44</v>
      </c>
      <c r="C37" s="2">
        <v>0</v>
      </c>
      <c r="D37" s="2">
        <v>0</v>
      </c>
      <c r="E37" t="str">
        <f t="shared" si="5"/>
        <v>H Draw</v>
      </c>
      <c r="F37" t="str">
        <f t="shared" si="2"/>
        <v>A Draw</v>
      </c>
      <c r="G37" t="str">
        <f t="shared" si="8"/>
        <v/>
      </c>
      <c r="H37" t="str">
        <f t="shared" si="8"/>
        <v>Ao</v>
      </c>
      <c r="I37" t="str">
        <f t="shared" si="8"/>
        <v/>
      </c>
      <c r="J37" t="str">
        <f t="shared" si="4"/>
        <v/>
      </c>
      <c r="K37" t="str">
        <f t="shared" si="6"/>
        <v>Ce</v>
      </c>
      <c r="L37" t="str">
        <f t="shared" si="7"/>
        <v/>
      </c>
    </row>
    <row r="38" spans="1:12" x14ac:dyDescent="0.3">
      <c r="A38" s="3" t="s">
        <v>43</v>
      </c>
      <c r="B38" s="3" t="s">
        <v>54</v>
      </c>
      <c r="C38" s="2">
        <v>0</v>
      </c>
      <c r="D38" s="2">
        <v>1</v>
      </c>
      <c r="E38" t="str">
        <f t="shared" si="5"/>
        <v>H Loss</v>
      </c>
      <c r="F38" t="str">
        <f t="shared" si="2"/>
        <v>A Win</v>
      </c>
      <c r="G38" t="str">
        <f t="shared" si="8"/>
        <v/>
      </c>
      <c r="H38" t="str">
        <f t="shared" si="8"/>
        <v/>
      </c>
      <c r="I38" t="str">
        <f t="shared" si="8"/>
        <v>Ba</v>
      </c>
      <c r="J38" t="str">
        <f t="shared" si="4"/>
        <v>Do</v>
      </c>
      <c r="K38" t="str">
        <f t="shared" si="6"/>
        <v/>
      </c>
      <c r="L38" t="str">
        <f t="shared" si="7"/>
        <v/>
      </c>
    </row>
    <row r="39" spans="1:12" x14ac:dyDescent="0.3">
      <c r="A39" s="3" t="s">
        <v>48</v>
      </c>
      <c r="B39" s="3" t="s">
        <v>50</v>
      </c>
      <c r="C39" s="2">
        <v>3</v>
      </c>
      <c r="D39" s="2">
        <v>2</v>
      </c>
      <c r="E39" t="str">
        <f t="shared" si="5"/>
        <v>H Win</v>
      </c>
      <c r="F39" t="str">
        <f t="shared" si="2"/>
        <v>A Loss</v>
      </c>
      <c r="G39" t="str">
        <f t="shared" si="8"/>
        <v>Ju</v>
      </c>
      <c r="H39" t="str">
        <f t="shared" si="8"/>
        <v/>
      </c>
      <c r="I39" t="str">
        <f t="shared" si="8"/>
        <v/>
      </c>
      <c r="J39" t="str">
        <f t="shared" si="4"/>
        <v/>
      </c>
      <c r="K39" t="str">
        <f t="shared" si="6"/>
        <v/>
      </c>
      <c r="L39" t="str">
        <f t="shared" si="7"/>
        <v>Ey</v>
      </c>
    </row>
    <row r="40" spans="1:12" x14ac:dyDescent="0.3">
      <c r="A40" s="3" t="s">
        <v>49</v>
      </c>
      <c r="B40" s="3" t="s">
        <v>45</v>
      </c>
      <c r="C40" s="2">
        <v>1</v>
      </c>
      <c r="D40" s="2">
        <v>2</v>
      </c>
      <c r="E40" t="str">
        <f t="shared" si="5"/>
        <v>H Loss</v>
      </c>
      <c r="F40" t="str">
        <f t="shared" si="2"/>
        <v>A Win</v>
      </c>
      <c r="G40" t="str">
        <f t="shared" si="8"/>
        <v/>
      </c>
      <c r="H40" t="str">
        <f t="shared" si="8"/>
        <v/>
      </c>
      <c r="I40" t="str">
        <f t="shared" si="8"/>
        <v>Ie</v>
      </c>
      <c r="J40" t="str">
        <f t="shared" si="4"/>
        <v>Fa</v>
      </c>
      <c r="K40" t="str">
        <f t="shared" si="6"/>
        <v/>
      </c>
      <c r="L40" t="str">
        <f t="shared" si="7"/>
        <v/>
      </c>
    </row>
    <row r="41" spans="1:12" x14ac:dyDescent="0.3">
      <c r="A41" s="3" t="s">
        <v>52</v>
      </c>
      <c r="B41" s="3" t="s">
        <v>53</v>
      </c>
      <c r="C41" s="2">
        <v>1</v>
      </c>
      <c r="D41" s="2">
        <v>2</v>
      </c>
      <c r="E41" t="str">
        <f t="shared" si="5"/>
        <v>H Loss</v>
      </c>
      <c r="F41" t="str">
        <f t="shared" si="2"/>
        <v>A Win</v>
      </c>
      <c r="G41" t="str">
        <f t="shared" si="8"/>
        <v/>
      </c>
      <c r="H41" t="str">
        <f t="shared" si="8"/>
        <v/>
      </c>
      <c r="I41" t="str">
        <f t="shared" si="8"/>
        <v>Hu</v>
      </c>
      <c r="J41" t="str">
        <f t="shared" si="4"/>
        <v>Gi</v>
      </c>
      <c r="K41" t="str">
        <f t="shared" si="6"/>
        <v/>
      </c>
      <c r="L41" t="str">
        <f t="shared" si="7"/>
        <v/>
      </c>
    </row>
    <row r="42" spans="1:12" x14ac:dyDescent="0.3">
      <c r="A42" s="3" t="s">
        <v>43</v>
      </c>
      <c r="B42" s="3" t="s">
        <v>51</v>
      </c>
      <c r="C42" s="2">
        <v>3</v>
      </c>
      <c r="D42" s="2">
        <v>2</v>
      </c>
      <c r="E42" t="str">
        <f t="shared" si="5"/>
        <v>H Win</v>
      </c>
      <c r="F42" t="str">
        <f t="shared" si="2"/>
        <v>A Loss</v>
      </c>
      <c r="G42" t="str">
        <f t="shared" si="8"/>
        <v>Ba</v>
      </c>
      <c r="H42" t="str">
        <f t="shared" si="8"/>
        <v/>
      </c>
      <c r="I42" t="str">
        <f t="shared" si="8"/>
        <v/>
      </c>
      <c r="J42" t="str">
        <f t="shared" si="4"/>
        <v/>
      </c>
      <c r="K42" t="str">
        <f t="shared" si="6"/>
        <v/>
      </c>
      <c r="L42" t="str">
        <f t="shared" si="7"/>
        <v>Ao</v>
      </c>
    </row>
    <row r="43" spans="1:12" x14ac:dyDescent="0.3">
      <c r="A43" s="3" t="s">
        <v>48</v>
      </c>
      <c r="B43" s="3" t="s">
        <v>44</v>
      </c>
      <c r="C43" s="2">
        <v>2</v>
      </c>
      <c r="D43" s="2">
        <v>3</v>
      </c>
      <c r="E43" t="str">
        <f t="shared" si="5"/>
        <v>H Loss</v>
      </c>
      <c r="F43" t="str">
        <f t="shared" si="2"/>
        <v>A Win</v>
      </c>
      <c r="G43" t="str">
        <f t="shared" si="8"/>
        <v/>
      </c>
      <c r="H43" t="str">
        <f t="shared" si="8"/>
        <v/>
      </c>
      <c r="I43" t="str">
        <f t="shared" si="8"/>
        <v>Ju</v>
      </c>
      <c r="J43" t="str">
        <f t="shared" si="4"/>
        <v>Ce</v>
      </c>
      <c r="K43" t="str">
        <f t="shared" si="6"/>
        <v/>
      </c>
      <c r="L43" t="str">
        <f t="shared" si="7"/>
        <v/>
      </c>
    </row>
    <row r="44" spans="1:12" x14ac:dyDescent="0.3">
      <c r="A44" s="3" t="s">
        <v>49</v>
      </c>
      <c r="B44" s="3" t="s">
        <v>54</v>
      </c>
      <c r="C44" s="2">
        <v>3</v>
      </c>
      <c r="D44" s="2">
        <v>2</v>
      </c>
      <c r="E44" t="str">
        <f t="shared" si="5"/>
        <v>H Win</v>
      </c>
      <c r="F44" t="str">
        <f t="shared" si="2"/>
        <v>A Loss</v>
      </c>
      <c r="G44" t="str">
        <f t="shared" si="8"/>
        <v>Ie</v>
      </c>
      <c r="H44" t="str">
        <f t="shared" si="8"/>
        <v/>
      </c>
      <c r="I44" t="str">
        <f t="shared" si="8"/>
        <v/>
      </c>
      <c r="J44" t="str">
        <f t="shared" si="4"/>
        <v/>
      </c>
      <c r="K44" t="str">
        <f t="shared" si="6"/>
        <v/>
      </c>
      <c r="L44" t="str">
        <f t="shared" si="7"/>
        <v>Do</v>
      </c>
    </row>
    <row r="45" spans="1:12" x14ac:dyDescent="0.3">
      <c r="A45" s="3" t="s">
        <v>52</v>
      </c>
      <c r="B45" s="3" t="s">
        <v>50</v>
      </c>
      <c r="C45" s="2">
        <v>0</v>
      </c>
      <c r="D45" s="2">
        <v>3</v>
      </c>
      <c r="E45" t="str">
        <f t="shared" si="5"/>
        <v>H Loss</v>
      </c>
      <c r="F45" t="str">
        <f t="shared" si="2"/>
        <v>A Win</v>
      </c>
      <c r="G45" t="str">
        <f t="shared" si="8"/>
        <v/>
      </c>
      <c r="H45" t="str">
        <f t="shared" si="8"/>
        <v/>
      </c>
      <c r="I45" t="str">
        <f t="shared" si="8"/>
        <v>Hu</v>
      </c>
      <c r="J45" t="str">
        <f t="shared" si="4"/>
        <v>Ey</v>
      </c>
      <c r="K45" t="str">
        <f t="shared" si="6"/>
        <v/>
      </c>
      <c r="L45" t="str">
        <f t="shared" si="7"/>
        <v/>
      </c>
    </row>
    <row r="46" spans="1:12" x14ac:dyDescent="0.3">
      <c r="A46" s="3" t="s">
        <v>53</v>
      </c>
      <c r="B46" s="3" t="s">
        <v>45</v>
      </c>
      <c r="C46" s="2">
        <v>0</v>
      </c>
      <c r="D46" s="2">
        <v>1</v>
      </c>
      <c r="E46" t="str">
        <f t="shared" si="5"/>
        <v>H Loss</v>
      </c>
      <c r="F46" t="str">
        <f t="shared" si="2"/>
        <v>A Win</v>
      </c>
      <c r="G46" t="str">
        <f t="shared" si="8"/>
        <v/>
      </c>
      <c r="H46" t="str">
        <f t="shared" si="8"/>
        <v/>
      </c>
      <c r="I46" t="str">
        <f t="shared" si="8"/>
        <v>Gi</v>
      </c>
      <c r="J46" t="str">
        <f t="shared" si="4"/>
        <v>Fa</v>
      </c>
      <c r="K46" t="str">
        <f t="shared" si="6"/>
        <v/>
      </c>
      <c r="L46" t="str">
        <f t="shared" si="7"/>
        <v/>
      </c>
    </row>
    <row r="47" spans="1:12" x14ac:dyDescent="0.3">
      <c r="A47" s="3" t="s">
        <v>51</v>
      </c>
      <c r="B47" s="3" t="s">
        <v>48</v>
      </c>
      <c r="C47" s="2">
        <v>1</v>
      </c>
      <c r="D47" s="2">
        <v>1</v>
      </c>
      <c r="E47" t="str">
        <f t="shared" si="5"/>
        <v>H Draw</v>
      </c>
      <c r="F47" t="str">
        <f t="shared" si="2"/>
        <v>A Draw</v>
      </c>
      <c r="G47" t="str">
        <f t="shared" si="8"/>
        <v/>
      </c>
      <c r="H47" t="str">
        <f t="shared" si="8"/>
        <v>Ao</v>
      </c>
      <c r="I47" t="str">
        <f t="shared" si="8"/>
        <v/>
      </c>
      <c r="J47" t="str">
        <f t="shared" si="4"/>
        <v/>
      </c>
      <c r="K47" t="str">
        <f t="shared" si="6"/>
        <v>Ju</v>
      </c>
      <c r="L47" t="str">
        <f t="shared" si="7"/>
        <v/>
      </c>
    </row>
    <row r="48" spans="1:12" x14ac:dyDescent="0.3">
      <c r="A48" s="3" t="s">
        <v>43</v>
      </c>
      <c r="B48" s="3" t="s">
        <v>49</v>
      </c>
      <c r="C48" s="2">
        <v>1</v>
      </c>
      <c r="D48" s="2">
        <v>2</v>
      </c>
      <c r="E48" t="str">
        <f t="shared" si="5"/>
        <v>H Loss</v>
      </c>
      <c r="F48" t="str">
        <f t="shared" si="2"/>
        <v>A Win</v>
      </c>
      <c r="G48" t="str">
        <f t="shared" si="8"/>
        <v/>
      </c>
      <c r="H48" t="str">
        <f t="shared" si="8"/>
        <v/>
      </c>
      <c r="I48" t="str">
        <f t="shared" si="8"/>
        <v>Ba</v>
      </c>
      <c r="J48" t="str">
        <f t="shared" si="4"/>
        <v>Ie</v>
      </c>
      <c r="K48" t="str">
        <f t="shared" si="6"/>
        <v/>
      </c>
      <c r="L48" t="str">
        <f t="shared" si="7"/>
        <v/>
      </c>
    </row>
    <row r="49" spans="1:12" x14ac:dyDescent="0.3">
      <c r="A49" s="3" t="s">
        <v>44</v>
      </c>
      <c r="B49" s="3" t="s">
        <v>52</v>
      </c>
      <c r="C49" s="2">
        <v>3</v>
      </c>
      <c r="D49" s="2">
        <v>3</v>
      </c>
      <c r="E49" t="str">
        <f t="shared" si="5"/>
        <v>H Draw</v>
      </c>
      <c r="F49" t="str">
        <f t="shared" si="2"/>
        <v>A Draw</v>
      </c>
      <c r="G49" t="str">
        <f t="shared" si="8"/>
        <v/>
      </c>
      <c r="H49" t="str">
        <f t="shared" si="8"/>
        <v>Ce</v>
      </c>
      <c r="I49" t="str">
        <f t="shared" si="8"/>
        <v/>
      </c>
      <c r="J49" t="str">
        <f t="shared" si="4"/>
        <v/>
      </c>
      <c r="K49" t="str">
        <f t="shared" si="6"/>
        <v>Hu</v>
      </c>
      <c r="L49" t="str">
        <f t="shared" si="7"/>
        <v/>
      </c>
    </row>
    <row r="50" spans="1:12" x14ac:dyDescent="0.3">
      <c r="A50" s="3" t="s">
        <v>54</v>
      </c>
      <c r="B50" s="3" t="s">
        <v>53</v>
      </c>
      <c r="C50" s="2">
        <v>1</v>
      </c>
      <c r="D50" s="2">
        <v>1</v>
      </c>
      <c r="E50" t="str">
        <f t="shared" si="5"/>
        <v>H Draw</v>
      </c>
      <c r="F50" t="str">
        <f t="shared" si="2"/>
        <v>A Draw</v>
      </c>
      <c r="G50" t="str">
        <f t="shared" si="8"/>
        <v/>
      </c>
      <c r="H50" t="str">
        <f t="shared" si="8"/>
        <v>Do</v>
      </c>
      <c r="I50" t="str">
        <f t="shared" si="8"/>
        <v/>
      </c>
      <c r="J50" t="str">
        <f t="shared" si="4"/>
        <v/>
      </c>
      <c r="K50" t="str">
        <f t="shared" si="6"/>
        <v>Gi</v>
      </c>
      <c r="L50" t="str">
        <f t="shared" si="7"/>
        <v/>
      </c>
    </row>
    <row r="51" spans="1:12" x14ac:dyDescent="0.3">
      <c r="A51" s="3" t="s">
        <v>50</v>
      </c>
      <c r="B51" s="3" t="s">
        <v>45</v>
      </c>
      <c r="C51" s="2">
        <v>3</v>
      </c>
      <c r="D51" s="2">
        <v>1</v>
      </c>
      <c r="E51" t="str">
        <f t="shared" si="5"/>
        <v>H Win</v>
      </c>
      <c r="F51" t="str">
        <f t="shared" si="2"/>
        <v>A Loss</v>
      </c>
      <c r="G51" t="str">
        <f t="shared" si="8"/>
        <v>Ey</v>
      </c>
      <c r="H51" t="str">
        <f t="shared" si="8"/>
        <v/>
      </c>
      <c r="I51" t="str">
        <f t="shared" si="8"/>
        <v/>
      </c>
      <c r="J51" t="str">
        <f t="shared" si="4"/>
        <v/>
      </c>
      <c r="K51" t="str">
        <f t="shared" si="6"/>
        <v/>
      </c>
      <c r="L51" t="str">
        <f t="shared" si="7"/>
        <v>Fa</v>
      </c>
    </row>
    <row r="52" spans="1:12" x14ac:dyDescent="0.3">
      <c r="A52" s="3" t="s">
        <v>49</v>
      </c>
      <c r="B52" s="3" t="s">
        <v>51</v>
      </c>
      <c r="C52" s="2">
        <v>0</v>
      </c>
      <c r="D52" s="2">
        <v>3</v>
      </c>
      <c r="E52" t="str">
        <f t="shared" si="5"/>
        <v>H Loss</v>
      </c>
      <c r="F52" t="str">
        <f t="shared" si="2"/>
        <v>A Win</v>
      </c>
      <c r="G52" t="str">
        <f t="shared" si="8"/>
        <v/>
      </c>
      <c r="H52" t="str">
        <f t="shared" si="8"/>
        <v/>
      </c>
      <c r="I52" t="str">
        <f t="shared" si="8"/>
        <v>Ie</v>
      </c>
      <c r="J52" t="str">
        <f t="shared" si="4"/>
        <v>Ao</v>
      </c>
      <c r="K52" t="str">
        <f t="shared" si="6"/>
        <v/>
      </c>
      <c r="L52" t="str">
        <f t="shared" si="7"/>
        <v/>
      </c>
    </row>
    <row r="53" spans="1:12" x14ac:dyDescent="0.3">
      <c r="A53" s="3" t="s">
        <v>48</v>
      </c>
      <c r="B53" s="3" t="s">
        <v>52</v>
      </c>
      <c r="C53" s="2">
        <v>1</v>
      </c>
      <c r="D53" s="2">
        <v>0</v>
      </c>
      <c r="E53" t="str">
        <f t="shared" si="5"/>
        <v>H Win</v>
      </c>
      <c r="F53" t="str">
        <f t="shared" si="2"/>
        <v>A Loss</v>
      </c>
      <c r="G53" t="str">
        <f t="shared" si="8"/>
        <v>Ju</v>
      </c>
      <c r="H53" t="str">
        <f t="shared" si="8"/>
        <v/>
      </c>
      <c r="I53" t="str">
        <f t="shared" si="8"/>
        <v/>
      </c>
      <c r="J53" t="str">
        <f t="shared" si="4"/>
        <v/>
      </c>
      <c r="K53" t="str">
        <f t="shared" si="6"/>
        <v/>
      </c>
      <c r="L53" t="str">
        <f t="shared" si="7"/>
        <v>Hu</v>
      </c>
    </row>
    <row r="54" spans="1:12" x14ac:dyDescent="0.3">
      <c r="A54" s="3" t="s">
        <v>53</v>
      </c>
      <c r="B54" s="3" t="s">
        <v>43</v>
      </c>
      <c r="C54" s="2">
        <v>3</v>
      </c>
      <c r="D54" s="2">
        <v>3</v>
      </c>
      <c r="E54" t="str">
        <f t="shared" si="5"/>
        <v>H Draw</v>
      </c>
      <c r="F54" t="str">
        <f t="shared" si="2"/>
        <v>A Draw</v>
      </c>
      <c r="G54" t="str">
        <f t="shared" si="8"/>
        <v/>
      </c>
      <c r="H54" t="str">
        <f t="shared" si="8"/>
        <v>Gi</v>
      </c>
      <c r="I54" t="str">
        <f t="shared" si="8"/>
        <v/>
      </c>
      <c r="J54" t="str">
        <f t="shared" si="4"/>
        <v/>
      </c>
      <c r="K54" t="str">
        <f t="shared" si="6"/>
        <v>Ba</v>
      </c>
      <c r="L54" t="str">
        <f t="shared" si="7"/>
        <v/>
      </c>
    </row>
    <row r="55" spans="1:12" x14ac:dyDescent="0.3">
      <c r="A55" s="3" t="s">
        <v>45</v>
      </c>
      <c r="B55" s="3" t="s">
        <v>44</v>
      </c>
      <c r="C55" s="2">
        <v>1</v>
      </c>
      <c r="D55" s="2">
        <v>1</v>
      </c>
      <c r="E55" t="str">
        <f t="shared" si="5"/>
        <v>H Draw</v>
      </c>
      <c r="F55" t="str">
        <f t="shared" si="2"/>
        <v>A Draw</v>
      </c>
      <c r="G55" t="str">
        <f t="shared" si="8"/>
        <v/>
      </c>
      <c r="H55" t="str">
        <f t="shared" si="8"/>
        <v>Fa</v>
      </c>
      <c r="I55" t="str">
        <f t="shared" si="8"/>
        <v/>
      </c>
      <c r="J55" t="str">
        <f t="shared" si="4"/>
        <v/>
      </c>
      <c r="K55" t="str">
        <f t="shared" si="6"/>
        <v>Ce</v>
      </c>
      <c r="L55" t="str">
        <f t="shared" si="7"/>
        <v/>
      </c>
    </row>
    <row r="56" spans="1:12" x14ac:dyDescent="0.3">
      <c r="A56" s="3" t="s">
        <v>54</v>
      </c>
      <c r="B56" s="3" t="s">
        <v>50</v>
      </c>
      <c r="C56" s="2">
        <v>0</v>
      </c>
      <c r="D56" s="2">
        <v>2</v>
      </c>
      <c r="E56" t="str">
        <f t="shared" si="5"/>
        <v>H Loss</v>
      </c>
      <c r="F56" t="str">
        <f t="shared" si="2"/>
        <v>A Win</v>
      </c>
      <c r="G56" t="str">
        <f t="shared" si="8"/>
        <v/>
      </c>
      <c r="H56" t="str">
        <f t="shared" si="8"/>
        <v/>
      </c>
      <c r="I56" t="str">
        <f t="shared" si="8"/>
        <v>Do</v>
      </c>
      <c r="J56" t="str">
        <f t="shared" si="4"/>
        <v>Ey</v>
      </c>
      <c r="K56" t="str">
        <f t="shared" si="6"/>
        <v/>
      </c>
      <c r="L56" t="str">
        <f t="shared" si="7"/>
        <v/>
      </c>
    </row>
    <row r="57" spans="1:12" x14ac:dyDescent="0.3">
      <c r="A57" s="3" t="s">
        <v>52</v>
      </c>
      <c r="B57" s="3" t="s">
        <v>51</v>
      </c>
      <c r="C57" s="2">
        <v>2</v>
      </c>
      <c r="D57" s="2">
        <v>0</v>
      </c>
      <c r="E57" t="str">
        <f t="shared" si="5"/>
        <v>H Win</v>
      </c>
      <c r="F57" t="str">
        <f t="shared" si="2"/>
        <v>A Loss</v>
      </c>
      <c r="G57" t="str">
        <f t="shared" si="8"/>
        <v>Hu</v>
      </c>
      <c r="H57" t="str">
        <f t="shared" si="8"/>
        <v/>
      </c>
      <c r="I57" t="str">
        <f t="shared" si="8"/>
        <v/>
      </c>
      <c r="J57" t="str">
        <f t="shared" si="4"/>
        <v/>
      </c>
      <c r="K57" t="str">
        <f t="shared" si="6"/>
        <v/>
      </c>
      <c r="L57" t="str">
        <f t="shared" si="7"/>
        <v>Ao</v>
      </c>
    </row>
    <row r="58" spans="1:12" x14ac:dyDescent="0.3">
      <c r="A58" s="3" t="s">
        <v>49</v>
      </c>
      <c r="B58" s="3" t="s">
        <v>53</v>
      </c>
      <c r="C58" s="2">
        <v>3</v>
      </c>
      <c r="D58" s="2">
        <v>1</v>
      </c>
      <c r="E58" t="str">
        <f t="shared" si="5"/>
        <v>H Win</v>
      </c>
      <c r="F58" t="str">
        <f t="shared" si="2"/>
        <v>A Loss</v>
      </c>
      <c r="G58" t="str">
        <f t="shared" si="8"/>
        <v>Ie</v>
      </c>
      <c r="H58" t="str">
        <f t="shared" si="8"/>
        <v/>
      </c>
      <c r="I58" t="str">
        <f t="shared" si="8"/>
        <v/>
      </c>
      <c r="J58" t="str">
        <f t="shared" si="4"/>
        <v/>
      </c>
      <c r="K58" t="str">
        <f t="shared" si="6"/>
        <v/>
      </c>
      <c r="L58" t="str">
        <f t="shared" si="7"/>
        <v>Gi</v>
      </c>
    </row>
    <row r="59" spans="1:12" x14ac:dyDescent="0.3">
      <c r="A59" s="3" t="s">
        <v>48</v>
      </c>
      <c r="B59" s="3" t="s">
        <v>45</v>
      </c>
      <c r="C59" s="2">
        <v>0</v>
      </c>
      <c r="D59" s="2">
        <v>1</v>
      </c>
      <c r="E59" t="str">
        <f t="shared" si="5"/>
        <v>H Loss</v>
      </c>
      <c r="F59" t="str">
        <f t="shared" si="2"/>
        <v>A Win</v>
      </c>
      <c r="G59" t="str">
        <f t="shared" si="8"/>
        <v/>
      </c>
      <c r="H59" t="str">
        <f t="shared" si="8"/>
        <v/>
      </c>
      <c r="I59" t="str">
        <f t="shared" si="8"/>
        <v>Ju</v>
      </c>
      <c r="J59" t="str">
        <f t="shared" si="4"/>
        <v>Fa</v>
      </c>
      <c r="K59" t="str">
        <f t="shared" si="6"/>
        <v/>
      </c>
      <c r="L59" t="str">
        <f t="shared" si="7"/>
        <v/>
      </c>
    </row>
    <row r="60" spans="1:12" x14ac:dyDescent="0.3">
      <c r="A60" s="3" t="s">
        <v>43</v>
      </c>
      <c r="B60" s="3" t="s">
        <v>50</v>
      </c>
      <c r="C60" s="2">
        <v>2</v>
      </c>
      <c r="D60" s="2">
        <v>3</v>
      </c>
      <c r="E60" t="str">
        <f t="shared" si="5"/>
        <v>H Loss</v>
      </c>
      <c r="F60" t="str">
        <f t="shared" si="2"/>
        <v>A Win</v>
      </c>
      <c r="G60" t="str">
        <f t="shared" si="8"/>
        <v/>
      </c>
      <c r="H60" t="str">
        <f t="shared" si="8"/>
        <v/>
      </c>
      <c r="I60" t="str">
        <f t="shared" si="8"/>
        <v>Ba</v>
      </c>
      <c r="J60" t="str">
        <f t="shared" si="4"/>
        <v>Ey</v>
      </c>
      <c r="K60" t="str">
        <f t="shared" si="6"/>
        <v/>
      </c>
      <c r="L60" t="str">
        <f t="shared" si="7"/>
        <v/>
      </c>
    </row>
    <row r="61" spans="1:12" x14ac:dyDescent="0.3">
      <c r="A61" s="3" t="s">
        <v>44</v>
      </c>
      <c r="B61" s="3" t="s">
        <v>54</v>
      </c>
      <c r="C61" s="2">
        <v>2</v>
      </c>
      <c r="D61" s="2">
        <v>3</v>
      </c>
      <c r="E61" t="str">
        <f t="shared" si="5"/>
        <v>H Loss</v>
      </c>
      <c r="F61" t="str">
        <f t="shared" si="2"/>
        <v>A Win</v>
      </c>
      <c r="G61" t="str">
        <f t="shared" si="8"/>
        <v/>
      </c>
      <c r="H61" t="str">
        <f t="shared" si="8"/>
        <v/>
      </c>
      <c r="I61" t="str">
        <f t="shared" si="8"/>
        <v>Ce</v>
      </c>
      <c r="J61" t="str">
        <f t="shared" si="4"/>
        <v>Do</v>
      </c>
      <c r="K61" t="str">
        <f t="shared" si="6"/>
        <v/>
      </c>
      <c r="L61" t="str">
        <f t="shared" si="7"/>
        <v/>
      </c>
    </row>
    <row r="62" spans="1:12" x14ac:dyDescent="0.3">
      <c r="A62" s="3" t="s">
        <v>51</v>
      </c>
      <c r="B62" s="3" t="s">
        <v>53</v>
      </c>
      <c r="C62" s="2">
        <v>0</v>
      </c>
      <c r="D62" s="2">
        <v>0</v>
      </c>
      <c r="E62" t="str">
        <f t="shared" si="5"/>
        <v>H Draw</v>
      </c>
      <c r="F62" t="str">
        <f t="shared" si="2"/>
        <v>A Draw</v>
      </c>
      <c r="G62" t="str">
        <f t="shared" si="8"/>
        <v/>
      </c>
      <c r="H62" t="str">
        <f t="shared" si="8"/>
        <v>Ao</v>
      </c>
      <c r="I62" t="str">
        <f t="shared" si="8"/>
        <v/>
      </c>
      <c r="J62" t="str">
        <f t="shared" si="4"/>
        <v/>
      </c>
      <c r="K62" t="str">
        <f t="shared" si="6"/>
        <v>Gi</v>
      </c>
      <c r="L62" t="str">
        <f t="shared" si="7"/>
        <v/>
      </c>
    </row>
    <row r="63" spans="1:12" x14ac:dyDescent="0.3">
      <c r="A63" s="3" t="s">
        <v>52</v>
      </c>
      <c r="B63" s="3" t="s">
        <v>45</v>
      </c>
      <c r="C63" s="2">
        <v>2</v>
      </c>
      <c r="D63" s="2">
        <v>3</v>
      </c>
      <c r="E63" t="str">
        <f t="shared" si="5"/>
        <v>H Loss</v>
      </c>
      <c r="F63" t="str">
        <f t="shared" si="2"/>
        <v>A Win</v>
      </c>
      <c r="G63" t="str">
        <f t="shared" si="8"/>
        <v/>
      </c>
      <c r="H63" t="str">
        <f t="shared" si="8"/>
        <v/>
      </c>
      <c r="I63" t="str">
        <f t="shared" si="8"/>
        <v>Hu</v>
      </c>
      <c r="J63" t="str">
        <f t="shared" si="4"/>
        <v>Fa</v>
      </c>
      <c r="K63" t="str">
        <f t="shared" si="6"/>
        <v/>
      </c>
      <c r="L63" t="str">
        <f t="shared" si="7"/>
        <v/>
      </c>
    </row>
    <row r="64" spans="1:12" x14ac:dyDescent="0.3">
      <c r="A64" s="3" t="s">
        <v>50</v>
      </c>
      <c r="B64" s="3" t="s">
        <v>49</v>
      </c>
      <c r="C64" s="2">
        <v>2</v>
      </c>
      <c r="D64" s="2">
        <v>1</v>
      </c>
      <c r="E64" t="str">
        <f t="shared" si="5"/>
        <v>H Win</v>
      </c>
      <c r="F64" t="str">
        <f t="shared" si="2"/>
        <v>A Loss</v>
      </c>
      <c r="G64" t="str">
        <f t="shared" si="8"/>
        <v>Ey</v>
      </c>
      <c r="H64" t="str">
        <f t="shared" si="8"/>
        <v/>
      </c>
      <c r="I64" t="str">
        <f t="shared" si="8"/>
        <v/>
      </c>
      <c r="J64" t="str">
        <f t="shared" si="4"/>
        <v/>
      </c>
      <c r="K64" t="str">
        <f t="shared" si="6"/>
        <v/>
      </c>
      <c r="L64" t="str">
        <f t="shared" si="7"/>
        <v>Ie</v>
      </c>
    </row>
    <row r="65" spans="1:12" x14ac:dyDescent="0.3">
      <c r="A65" s="3" t="s">
        <v>48</v>
      </c>
      <c r="B65" s="3" t="s">
        <v>54</v>
      </c>
      <c r="C65" s="2">
        <v>2</v>
      </c>
      <c r="D65" s="2">
        <v>0</v>
      </c>
      <c r="E65" t="str">
        <f t="shared" si="5"/>
        <v>H Win</v>
      </c>
      <c r="F65" t="str">
        <f t="shared" si="2"/>
        <v>A Loss</v>
      </c>
      <c r="G65" t="str">
        <f t="shared" si="8"/>
        <v>Ju</v>
      </c>
      <c r="H65" t="str">
        <f t="shared" si="8"/>
        <v/>
      </c>
      <c r="I65" t="str">
        <f t="shared" si="8"/>
        <v/>
      </c>
      <c r="J65" t="str">
        <f t="shared" si="4"/>
        <v/>
      </c>
      <c r="K65" t="str">
        <f t="shared" si="6"/>
        <v/>
      </c>
      <c r="L65" t="str">
        <f t="shared" si="7"/>
        <v>Do</v>
      </c>
    </row>
    <row r="66" spans="1:12" x14ac:dyDescent="0.3">
      <c r="A66" s="3" t="s">
        <v>43</v>
      </c>
      <c r="B66" s="3" t="s">
        <v>44</v>
      </c>
      <c r="C66" s="2">
        <v>1</v>
      </c>
      <c r="D66" s="2">
        <v>3</v>
      </c>
      <c r="E66" t="str">
        <f t="shared" si="5"/>
        <v>H Loss</v>
      </c>
      <c r="F66" t="str">
        <f t="shared" si="2"/>
        <v>A Win</v>
      </c>
      <c r="G66" t="str">
        <f t="shared" si="8"/>
        <v/>
      </c>
      <c r="H66" t="str">
        <f t="shared" si="8"/>
        <v/>
      </c>
      <c r="I66" t="str">
        <f t="shared" si="8"/>
        <v>Ba</v>
      </c>
      <c r="J66" t="str">
        <f t="shared" si="4"/>
        <v>Ce</v>
      </c>
      <c r="K66" t="str">
        <f t="shared" si="6"/>
        <v/>
      </c>
      <c r="L66" t="str">
        <f t="shared" si="7"/>
        <v/>
      </c>
    </row>
    <row r="67" spans="1:12" x14ac:dyDescent="0.3">
      <c r="A67" s="3" t="s">
        <v>45</v>
      </c>
      <c r="B67" s="3" t="s">
        <v>51</v>
      </c>
      <c r="C67" s="2">
        <v>1</v>
      </c>
      <c r="D67" s="2">
        <v>2</v>
      </c>
      <c r="E67" t="str">
        <f t="shared" ref="E67:E106" si="9">IF(C67&gt;D67,$G$1,IF(D67&gt;C67,$I$1,$H$1))</f>
        <v>H Loss</v>
      </c>
      <c r="F67" t="str">
        <f t="shared" ref="F67:F106" si="10">IF(D67&gt;C67,$J$1,IF(C67&gt;D67,$L$1,$K$1))</f>
        <v>A Win</v>
      </c>
      <c r="G67" t="str">
        <f t="shared" ref="G67:I91" si="11">IF($E67=G$1,$A67,"")</f>
        <v/>
      </c>
      <c r="H67" t="str">
        <f t="shared" si="11"/>
        <v/>
      </c>
      <c r="I67" t="str">
        <f t="shared" si="11"/>
        <v>Fa</v>
      </c>
      <c r="J67" t="str">
        <f t="shared" ref="J67:J91" si="12">IF($F67=J$1,$B67,"")</f>
        <v>Ao</v>
      </c>
      <c r="K67" t="str">
        <f t="shared" si="6"/>
        <v/>
      </c>
      <c r="L67" t="str">
        <f t="shared" si="7"/>
        <v/>
      </c>
    </row>
    <row r="68" spans="1:12" x14ac:dyDescent="0.3">
      <c r="A68" s="3" t="s">
        <v>53</v>
      </c>
      <c r="B68" s="3" t="s">
        <v>50</v>
      </c>
      <c r="C68" s="2">
        <v>1</v>
      </c>
      <c r="D68" s="2">
        <v>3</v>
      </c>
      <c r="E68" t="str">
        <f t="shared" si="9"/>
        <v>H Loss</v>
      </c>
      <c r="F68" t="str">
        <f t="shared" si="10"/>
        <v>A Win</v>
      </c>
      <c r="G68" t="str">
        <f t="shared" si="11"/>
        <v/>
      </c>
      <c r="H68" t="str">
        <f t="shared" si="11"/>
        <v/>
      </c>
      <c r="I68" t="str">
        <f t="shared" si="11"/>
        <v>Gi</v>
      </c>
      <c r="J68" t="str">
        <f t="shared" si="12"/>
        <v>Ey</v>
      </c>
      <c r="K68" t="str">
        <f t="shared" si="6"/>
        <v/>
      </c>
      <c r="L68" t="str">
        <f t="shared" si="7"/>
        <v/>
      </c>
    </row>
    <row r="69" spans="1:12" x14ac:dyDescent="0.3">
      <c r="A69" s="3" t="s">
        <v>52</v>
      </c>
      <c r="B69" s="3" t="s">
        <v>54</v>
      </c>
      <c r="C69" s="2">
        <v>1</v>
      </c>
      <c r="D69" s="2">
        <v>3</v>
      </c>
      <c r="E69" t="str">
        <f t="shared" si="9"/>
        <v>H Loss</v>
      </c>
      <c r="F69" t="str">
        <f t="shared" si="10"/>
        <v>A Win</v>
      </c>
      <c r="G69" t="str">
        <f t="shared" si="11"/>
        <v/>
      </c>
      <c r="H69" t="str">
        <f t="shared" si="11"/>
        <v/>
      </c>
      <c r="I69" t="str">
        <f t="shared" si="11"/>
        <v>Hu</v>
      </c>
      <c r="J69" t="str">
        <f t="shared" si="12"/>
        <v>Do</v>
      </c>
      <c r="K69" t="str">
        <f t="shared" si="6"/>
        <v/>
      </c>
      <c r="L69" t="str">
        <f t="shared" si="7"/>
        <v/>
      </c>
    </row>
    <row r="70" spans="1:12" x14ac:dyDescent="0.3">
      <c r="A70" s="3" t="s">
        <v>49</v>
      </c>
      <c r="B70" s="3" t="s">
        <v>44</v>
      </c>
      <c r="C70" s="2">
        <v>3</v>
      </c>
      <c r="D70" s="2">
        <v>0</v>
      </c>
      <c r="E70" t="str">
        <f t="shared" si="9"/>
        <v>H Win</v>
      </c>
      <c r="F70" t="str">
        <f t="shared" si="10"/>
        <v>A Loss</v>
      </c>
      <c r="G70" t="str">
        <f t="shared" si="11"/>
        <v>Ie</v>
      </c>
      <c r="H70" t="str">
        <f t="shared" si="11"/>
        <v/>
      </c>
      <c r="I70" t="str">
        <f t="shared" si="11"/>
        <v/>
      </c>
      <c r="J70" t="str">
        <f t="shared" si="12"/>
        <v/>
      </c>
      <c r="K70" t="str">
        <f t="shared" si="6"/>
        <v/>
      </c>
      <c r="L70" t="str">
        <f t="shared" si="7"/>
        <v>Ce</v>
      </c>
    </row>
    <row r="71" spans="1:12" x14ac:dyDescent="0.3">
      <c r="A71" s="3" t="s">
        <v>48</v>
      </c>
      <c r="B71" s="3" t="s">
        <v>43</v>
      </c>
      <c r="C71" s="2">
        <v>0</v>
      </c>
      <c r="D71" s="2">
        <v>2</v>
      </c>
      <c r="E71" t="str">
        <f t="shared" si="9"/>
        <v>H Loss</v>
      </c>
      <c r="F71" t="str">
        <f t="shared" si="10"/>
        <v>A Win</v>
      </c>
      <c r="G71" t="str">
        <f t="shared" si="11"/>
        <v/>
      </c>
      <c r="H71" t="str">
        <f t="shared" si="11"/>
        <v/>
      </c>
      <c r="I71" t="str">
        <f t="shared" si="11"/>
        <v>Ju</v>
      </c>
      <c r="J71" t="str">
        <f t="shared" si="12"/>
        <v>Ba</v>
      </c>
      <c r="K71" t="str">
        <f t="shared" si="6"/>
        <v/>
      </c>
      <c r="L71" t="str">
        <f t="shared" si="7"/>
        <v/>
      </c>
    </row>
    <row r="72" spans="1:12" x14ac:dyDescent="0.3">
      <c r="A72" s="3" t="s">
        <v>51</v>
      </c>
      <c r="B72" s="3" t="s">
        <v>50</v>
      </c>
      <c r="C72" s="2">
        <v>3</v>
      </c>
      <c r="D72" s="2">
        <v>1</v>
      </c>
      <c r="E72" t="str">
        <f t="shared" si="9"/>
        <v>H Win</v>
      </c>
      <c r="F72" t="str">
        <f t="shared" si="10"/>
        <v>A Loss</v>
      </c>
      <c r="G72" t="str">
        <f t="shared" si="11"/>
        <v>Ao</v>
      </c>
      <c r="H72" t="str">
        <f t="shared" si="11"/>
        <v/>
      </c>
      <c r="I72" t="str">
        <f t="shared" si="11"/>
        <v/>
      </c>
      <c r="J72" t="str">
        <f t="shared" si="12"/>
        <v/>
      </c>
      <c r="K72" t="str">
        <f t="shared" si="6"/>
        <v/>
      </c>
      <c r="L72" t="str">
        <f t="shared" si="7"/>
        <v>Ey</v>
      </c>
    </row>
    <row r="73" spans="1:12" x14ac:dyDescent="0.3">
      <c r="A73" s="3" t="s">
        <v>45</v>
      </c>
      <c r="B73" s="3" t="s">
        <v>54</v>
      </c>
      <c r="C73" s="2">
        <v>0</v>
      </c>
      <c r="D73" s="2">
        <v>0</v>
      </c>
      <c r="E73" t="str">
        <f t="shared" si="9"/>
        <v>H Draw</v>
      </c>
      <c r="F73" t="str">
        <f t="shared" si="10"/>
        <v>A Draw</v>
      </c>
      <c r="G73" t="str">
        <f t="shared" si="11"/>
        <v/>
      </c>
      <c r="H73" t="str">
        <f t="shared" si="11"/>
        <v>Fa</v>
      </c>
      <c r="I73" t="str">
        <f t="shared" si="11"/>
        <v/>
      </c>
      <c r="J73" t="str">
        <f t="shared" si="12"/>
        <v/>
      </c>
      <c r="K73" t="str">
        <f t="shared" si="6"/>
        <v>Do</v>
      </c>
      <c r="L73" t="str">
        <f t="shared" si="7"/>
        <v/>
      </c>
    </row>
    <row r="74" spans="1:12" x14ac:dyDescent="0.3">
      <c r="A74" s="3" t="s">
        <v>53</v>
      </c>
      <c r="B74" s="3" t="s">
        <v>44</v>
      </c>
      <c r="C74" s="2">
        <v>0</v>
      </c>
      <c r="D74" s="2">
        <v>3</v>
      </c>
      <c r="E74" t="str">
        <f t="shared" si="9"/>
        <v>H Loss</v>
      </c>
      <c r="F74" t="str">
        <f t="shared" si="10"/>
        <v>A Win</v>
      </c>
      <c r="G74" t="str">
        <f t="shared" si="11"/>
        <v/>
      </c>
      <c r="H74" t="str">
        <f t="shared" si="11"/>
        <v/>
      </c>
      <c r="I74" t="str">
        <f t="shared" si="11"/>
        <v>Gi</v>
      </c>
      <c r="J74" t="str">
        <f t="shared" si="12"/>
        <v>Ce</v>
      </c>
      <c r="K74" t="str">
        <f t="shared" si="6"/>
        <v/>
      </c>
      <c r="L74" t="str">
        <f t="shared" si="7"/>
        <v/>
      </c>
    </row>
    <row r="75" spans="1:12" x14ac:dyDescent="0.3">
      <c r="A75" s="3" t="s">
        <v>52</v>
      </c>
      <c r="B75" s="3" t="s">
        <v>43</v>
      </c>
      <c r="C75" s="2">
        <v>1</v>
      </c>
      <c r="D75" s="2">
        <v>1</v>
      </c>
      <c r="E75" t="str">
        <f t="shared" si="9"/>
        <v>H Draw</v>
      </c>
      <c r="F75" t="str">
        <f t="shared" si="10"/>
        <v>A Draw</v>
      </c>
      <c r="G75" t="str">
        <f t="shared" si="11"/>
        <v/>
      </c>
      <c r="H75" t="str">
        <f t="shared" si="11"/>
        <v>Hu</v>
      </c>
      <c r="I75" t="str">
        <f t="shared" si="11"/>
        <v/>
      </c>
      <c r="J75" t="str">
        <f t="shared" si="12"/>
        <v/>
      </c>
      <c r="K75" t="str">
        <f t="shared" si="6"/>
        <v>Ba</v>
      </c>
      <c r="L75" t="str">
        <f t="shared" si="7"/>
        <v/>
      </c>
    </row>
    <row r="76" spans="1:12" x14ac:dyDescent="0.3">
      <c r="A76" s="3" t="s">
        <v>49</v>
      </c>
      <c r="B76" s="3" t="s">
        <v>48</v>
      </c>
      <c r="C76" s="2">
        <v>0</v>
      </c>
      <c r="D76" s="2">
        <v>2</v>
      </c>
      <c r="E76" t="str">
        <f t="shared" si="9"/>
        <v>H Loss</v>
      </c>
      <c r="F76" t="str">
        <f t="shared" si="10"/>
        <v>A Win</v>
      </c>
      <c r="G76" t="str">
        <f t="shared" si="11"/>
        <v/>
      </c>
      <c r="H76" t="str">
        <f t="shared" si="11"/>
        <v/>
      </c>
      <c r="I76" t="str">
        <f t="shared" si="11"/>
        <v>Ie</v>
      </c>
      <c r="J76" t="str">
        <f t="shared" si="12"/>
        <v>Ju</v>
      </c>
      <c r="K76" t="str">
        <f t="shared" si="6"/>
        <v/>
      </c>
      <c r="L76" t="str">
        <f t="shared" si="7"/>
        <v/>
      </c>
    </row>
    <row r="77" spans="1:12" x14ac:dyDescent="0.3">
      <c r="A77" s="3" t="s">
        <v>54</v>
      </c>
      <c r="B77" s="3" t="s">
        <v>51</v>
      </c>
      <c r="C77" s="2">
        <v>1</v>
      </c>
      <c r="D77" s="2">
        <v>3</v>
      </c>
      <c r="E77" t="str">
        <f t="shared" si="9"/>
        <v>H Loss</v>
      </c>
      <c r="F77" t="str">
        <f t="shared" si="10"/>
        <v>A Win</v>
      </c>
      <c r="G77" t="str">
        <f t="shared" si="11"/>
        <v/>
      </c>
      <c r="H77" t="str">
        <f t="shared" si="11"/>
        <v/>
      </c>
      <c r="I77" t="str">
        <f t="shared" si="11"/>
        <v>Do</v>
      </c>
      <c r="J77" t="str">
        <f t="shared" si="12"/>
        <v>Ao</v>
      </c>
      <c r="K77" t="str">
        <f t="shared" si="6"/>
        <v/>
      </c>
      <c r="L77" t="str">
        <f t="shared" si="7"/>
        <v/>
      </c>
    </row>
    <row r="78" spans="1:12" x14ac:dyDescent="0.3">
      <c r="A78" s="3" t="s">
        <v>50</v>
      </c>
      <c r="B78" s="3" t="s">
        <v>44</v>
      </c>
      <c r="C78" s="2">
        <v>1</v>
      </c>
      <c r="D78" s="2">
        <v>2</v>
      </c>
      <c r="E78" t="str">
        <f t="shared" si="9"/>
        <v>H Loss</v>
      </c>
      <c r="F78" t="str">
        <f t="shared" si="10"/>
        <v>A Win</v>
      </c>
      <c r="G78" t="str">
        <f t="shared" si="11"/>
        <v/>
      </c>
      <c r="H78" t="str">
        <f t="shared" si="11"/>
        <v/>
      </c>
      <c r="I78" t="str">
        <f t="shared" si="11"/>
        <v>Ey</v>
      </c>
      <c r="J78" t="str">
        <f t="shared" si="12"/>
        <v>Ce</v>
      </c>
      <c r="K78" t="str">
        <f t="shared" si="6"/>
        <v/>
      </c>
      <c r="L78" t="str">
        <f t="shared" si="7"/>
        <v/>
      </c>
    </row>
    <row r="79" spans="1:12" x14ac:dyDescent="0.3">
      <c r="A79" s="3" t="s">
        <v>45</v>
      </c>
      <c r="B79" s="3" t="s">
        <v>43</v>
      </c>
      <c r="C79" s="2">
        <v>0</v>
      </c>
      <c r="D79" s="2">
        <v>1</v>
      </c>
      <c r="E79" t="str">
        <f t="shared" si="9"/>
        <v>H Loss</v>
      </c>
      <c r="F79" t="str">
        <f t="shared" si="10"/>
        <v>A Win</v>
      </c>
      <c r="G79" t="str">
        <f t="shared" si="11"/>
        <v/>
      </c>
      <c r="H79" t="str">
        <f t="shared" si="11"/>
        <v/>
      </c>
      <c r="I79" t="str">
        <f t="shared" si="11"/>
        <v>Fa</v>
      </c>
      <c r="J79" t="str">
        <f t="shared" si="12"/>
        <v>Ba</v>
      </c>
      <c r="K79" t="str">
        <f t="shared" si="6"/>
        <v/>
      </c>
      <c r="L79" t="str">
        <f t="shared" si="7"/>
        <v/>
      </c>
    </row>
    <row r="80" spans="1:12" x14ac:dyDescent="0.3">
      <c r="A80" s="3" t="s">
        <v>53</v>
      </c>
      <c r="B80" s="3" t="s">
        <v>48</v>
      </c>
      <c r="C80" s="2">
        <v>3</v>
      </c>
      <c r="D80" s="2">
        <v>0</v>
      </c>
      <c r="E80" t="str">
        <f t="shared" si="9"/>
        <v>H Win</v>
      </c>
      <c r="F80" t="str">
        <f t="shared" si="10"/>
        <v>A Loss</v>
      </c>
      <c r="G80" t="str">
        <f t="shared" si="11"/>
        <v>Gi</v>
      </c>
      <c r="H80" t="str">
        <f t="shared" si="11"/>
        <v/>
      </c>
      <c r="I80" t="str">
        <f t="shared" si="11"/>
        <v/>
      </c>
      <c r="J80" t="str">
        <f t="shared" si="12"/>
        <v/>
      </c>
      <c r="K80" t="str">
        <f t="shared" si="6"/>
        <v/>
      </c>
      <c r="L80" t="str">
        <f t="shared" si="7"/>
        <v>Ju</v>
      </c>
    </row>
    <row r="81" spans="1:12" x14ac:dyDescent="0.3">
      <c r="A81" s="3" t="s">
        <v>52</v>
      </c>
      <c r="B81" s="3" t="s">
        <v>49</v>
      </c>
      <c r="C81" s="2">
        <v>3</v>
      </c>
      <c r="D81" s="2">
        <v>1</v>
      </c>
      <c r="E81" t="str">
        <f t="shared" si="9"/>
        <v>H Win</v>
      </c>
      <c r="F81" t="str">
        <f t="shared" si="10"/>
        <v>A Loss</v>
      </c>
      <c r="G81" t="str">
        <f t="shared" si="11"/>
        <v>Hu</v>
      </c>
      <c r="H81" t="str">
        <f t="shared" si="11"/>
        <v/>
      </c>
      <c r="I81" t="str">
        <f t="shared" si="11"/>
        <v/>
      </c>
      <c r="J81" t="str">
        <f t="shared" si="12"/>
        <v/>
      </c>
      <c r="K81" t="str">
        <f t="shared" si="6"/>
        <v/>
      </c>
      <c r="L81" t="str">
        <f t="shared" si="7"/>
        <v>Ie</v>
      </c>
    </row>
    <row r="82" spans="1:12" x14ac:dyDescent="0.3">
      <c r="A82" s="3" t="s">
        <v>44</v>
      </c>
      <c r="B82" s="3" t="s">
        <v>51</v>
      </c>
      <c r="C82" s="2">
        <v>3</v>
      </c>
      <c r="D82" s="2">
        <v>1</v>
      </c>
      <c r="E82" t="str">
        <f t="shared" si="9"/>
        <v>H Win</v>
      </c>
      <c r="F82" t="str">
        <f t="shared" si="10"/>
        <v>A Loss</v>
      </c>
      <c r="G82" t="str">
        <f t="shared" si="11"/>
        <v>Ce</v>
      </c>
      <c r="H82" t="str">
        <f t="shared" si="11"/>
        <v/>
      </c>
      <c r="I82" t="str">
        <f t="shared" si="11"/>
        <v/>
      </c>
      <c r="J82" t="str">
        <f t="shared" si="12"/>
        <v/>
      </c>
      <c r="K82" t="str">
        <f t="shared" ref="K82:L97" si="13">IF($F82=K$1,$B82,"")</f>
        <v/>
      </c>
      <c r="L82" t="str">
        <f t="shared" ref="L82:L91" si="14">IF($F82=L$1,$B82,"")</f>
        <v>Ao</v>
      </c>
    </row>
    <row r="83" spans="1:12" x14ac:dyDescent="0.3">
      <c r="A83" s="3" t="s">
        <v>54</v>
      </c>
      <c r="B83" s="3" t="s">
        <v>43</v>
      </c>
      <c r="C83" s="2">
        <v>3</v>
      </c>
      <c r="D83" s="2">
        <v>0</v>
      </c>
      <c r="E83" t="str">
        <f t="shared" si="9"/>
        <v>H Win</v>
      </c>
      <c r="F83" t="str">
        <f t="shared" si="10"/>
        <v>A Loss</v>
      </c>
      <c r="G83" t="str">
        <f t="shared" si="11"/>
        <v>Do</v>
      </c>
      <c r="H83" t="str">
        <f t="shared" si="11"/>
        <v/>
      </c>
      <c r="I83" t="str">
        <f t="shared" si="11"/>
        <v/>
      </c>
      <c r="J83" t="str">
        <f t="shared" si="12"/>
        <v/>
      </c>
      <c r="K83" t="str">
        <f t="shared" si="13"/>
        <v/>
      </c>
      <c r="L83" t="str">
        <f t="shared" si="14"/>
        <v>Ba</v>
      </c>
    </row>
    <row r="84" spans="1:12" x14ac:dyDescent="0.3">
      <c r="A84" s="3" t="s">
        <v>50</v>
      </c>
      <c r="B84" s="3" t="s">
        <v>48</v>
      </c>
      <c r="C84" s="2">
        <v>0</v>
      </c>
      <c r="D84" s="2">
        <v>3</v>
      </c>
      <c r="E84" t="str">
        <f t="shared" si="9"/>
        <v>H Loss</v>
      </c>
      <c r="F84" t="str">
        <f t="shared" si="10"/>
        <v>A Win</v>
      </c>
      <c r="G84" t="str">
        <f t="shared" si="11"/>
        <v/>
      </c>
      <c r="H84" t="str">
        <f t="shared" si="11"/>
        <v/>
      </c>
      <c r="I84" t="str">
        <f t="shared" si="11"/>
        <v>Ey</v>
      </c>
      <c r="J84" t="str">
        <f t="shared" si="12"/>
        <v>Ju</v>
      </c>
      <c r="K84" t="str">
        <f t="shared" si="13"/>
        <v/>
      </c>
      <c r="L84" t="str">
        <f t="shared" si="14"/>
        <v/>
      </c>
    </row>
    <row r="85" spans="1:12" x14ac:dyDescent="0.3">
      <c r="A85" s="3" t="s">
        <v>45</v>
      </c>
      <c r="B85" s="3" t="s">
        <v>49</v>
      </c>
      <c r="C85" s="2">
        <v>3</v>
      </c>
      <c r="D85" s="2">
        <v>2</v>
      </c>
      <c r="E85" t="str">
        <f t="shared" si="9"/>
        <v>H Win</v>
      </c>
      <c r="F85" t="str">
        <f t="shared" si="10"/>
        <v>A Loss</v>
      </c>
      <c r="G85" t="str">
        <f t="shared" si="11"/>
        <v>Fa</v>
      </c>
      <c r="H85" t="str">
        <f t="shared" si="11"/>
        <v/>
      </c>
      <c r="I85" t="str">
        <f t="shared" si="11"/>
        <v/>
      </c>
      <c r="J85" t="str">
        <f t="shared" si="12"/>
        <v/>
      </c>
      <c r="K85" t="str">
        <f t="shared" si="13"/>
        <v/>
      </c>
      <c r="L85" t="str">
        <f t="shared" si="14"/>
        <v>Ie</v>
      </c>
    </row>
    <row r="86" spans="1:12" x14ac:dyDescent="0.3">
      <c r="A86" s="3" t="s">
        <v>53</v>
      </c>
      <c r="B86" s="3" t="s">
        <v>52</v>
      </c>
      <c r="C86" s="2">
        <v>3</v>
      </c>
      <c r="D86" s="2">
        <v>0</v>
      </c>
      <c r="E86" t="str">
        <f t="shared" si="9"/>
        <v>H Win</v>
      </c>
      <c r="F86" t="str">
        <f t="shared" si="10"/>
        <v>A Loss</v>
      </c>
      <c r="G86" t="str">
        <f t="shared" si="11"/>
        <v>Gi</v>
      </c>
      <c r="H86" t="str">
        <f t="shared" si="11"/>
        <v/>
      </c>
      <c r="I86" t="str">
        <f t="shared" si="11"/>
        <v/>
      </c>
      <c r="J86" t="str">
        <f t="shared" si="12"/>
        <v/>
      </c>
      <c r="K86" t="str">
        <f t="shared" si="13"/>
        <v/>
      </c>
      <c r="L86" t="str">
        <f t="shared" si="14"/>
        <v>Hu</v>
      </c>
    </row>
    <row r="87" spans="1:12" x14ac:dyDescent="0.3">
      <c r="A87" s="3" t="s">
        <v>51</v>
      </c>
      <c r="B87" s="3" t="s">
        <v>43</v>
      </c>
      <c r="C87" s="2">
        <v>3</v>
      </c>
      <c r="D87" s="2">
        <v>0</v>
      </c>
      <c r="E87" t="str">
        <f t="shared" si="9"/>
        <v>H Win</v>
      </c>
      <c r="F87" t="str">
        <f t="shared" si="10"/>
        <v>A Loss</v>
      </c>
      <c r="G87" t="str">
        <f t="shared" si="11"/>
        <v>Ao</v>
      </c>
      <c r="H87" t="str">
        <f t="shared" si="11"/>
        <v/>
      </c>
      <c r="I87" t="str">
        <f t="shared" si="11"/>
        <v/>
      </c>
      <c r="J87" t="str">
        <f t="shared" si="12"/>
        <v/>
      </c>
      <c r="K87" t="str">
        <f t="shared" si="13"/>
        <v/>
      </c>
      <c r="L87" t="str">
        <f t="shared" si="14"/>
        <v>Ba</v>
      </c>
    </row>
    <row r="88" spans="1:12" x14ac:dyDescent="0.3">
      <c r="A88" s="3" t="s">
        <v>44</v>
      </c>
      <c r="B88" s="3" t="s">
        <v>48</v>
      </c>
      <c r="C88" s="2">
        <v>0</v>
      </c>
      <c r="D88" s="2">
        <v>2</v>
      </c>
      <c r="E88" t="str">
        <f t="shared" si="9"/>
        <v>H Loss</v>
      </c>
      <c r="F88" t="str">
        <f t="shared" si="10"/>
        <v>A Win</v>
      </c>
      <c r="G88" t="str">
        <f t="shared" si="11"/>
        <v/>
      </c>
      <c r="H88" t="str">
        <f t="shared" si="11"/>
        <v/>
      </c>
      <c r="I88" t="str">
        <f t="shared" si="11"/>
        <v>Ce</v>
      </c>
      <c r="J88" t="str">
        <f t="shared" si="12"/>
        <v>Ju</v>
      </c>
      <c r="K88" t="str">
        <f t="shared" si="13"/>
        <v/>
      </c>
      <c r="L88" t="str">
        <f t="shared" si="14"/>
        <v/>
      </c>
    </row>
    <row r="89" spans="1:12" x14ac:dyDescent="0.3">
      <c r="A89" s="3" t="s">
        <v>54</v>
      </c>
      <c r="B89" s="3" t="s">
        <v>49</v>
      </c>
      <c r="C89" s="2">
        <v>3</v>
      </c>
      <c r="D89" s="2">
        <v>0</v>
      </c>
      <c r="E89" t="str">
        <f t="shared" si="9"/>
        <v>H Win</v>
      </c>
      <c r="F89" t="str">
        <f t="shared" si="10"/>
        <v>A Loss</v>
      </c>
      <c r="G89" t="str">
        <f t="shared" si="11"/>
        <v>Do</v>
      </c>
      <c r="H89" t="str">
        <f t="shared" si="11"/>
        <v/>
      </c>
      <c r="I89" t="str">
        <f t="shared" si="11"/>
        <v/>
      </c>
      <c r="J89" t="str">
        <f t="shared" si="12"/>
        <v/>
      </c>
      <c r="K89" t="str">
        <f t="shared" si="13"/>
        <v/>
      </c>
      <c r="L89" t="str">
        <f t="shared" si="14"/>
        <v>Ie</v>
      </c>
    </row>
    <row r="90" spans="1:12" x14ac:dyDescent="0.3">
      <c r="A90" s="3" t="s">
        <v>50</v>
      </c>
      <c r="B90" s="3" t="s">
        <v>52</v>
      </c>
      <c r="C90" s="2">
        <v>0</v>
      </c>
      <c r="D90" s="2">
        <v>1</v>
      </c>
      <c r="E90" t="str">
        <f t="shared" si="9"/>
        <v>H Loss</v>
      </c>
      <c r="F90" t="str">
        <f t="shared" si="10"/>
        <v>A Win</v>
      </c>
      <c r="G90" t="str">
        <f t="shared" si="11"/>
        <v/>
      </c>
      <c r="H90" t="str">
        <f t="shared" si="11"/>
        <v/>
      </c>
      <c r="I90" t="str">
        <f t="shared" si="11"/>
        <v>Ey</v>
      </c>
      <c r="J90" t="str">
        <f t="shared" si="12"/>
        <v>Hu</v>
      </c>
      <c r="K90" t="str">
        <f t="shared" si="13"/>
        <v/>
      </c>
      <c r="L90" t="str">
        <f t="shared" si="14"/>
        <v/>
      </c>
    </row>
    <row r="91" spans="1:12" x14ac:dyDescent="0.3">
      <c r="A91" s="3" t="s">
        <v>45</v>
      </c>
      <c r="B91" s="3" t="s">
        <v>53</v>
      </c>
      <c r="C91" s="2">
        <v>2</v>
      </c>
      <c r="D91" s="2">
        <v>0</v>
      </c>
      <c r="E91" t="str">
        <f t="shared" si="9"/>
        <v>H Win</v>
      </c>
      <c r="F91" t="str">
        <f t="shared" si="10"/>
        <v>A Loss</v>
      </c>
      <c r="G91" t="str">
        <f t="shared" si="11"/>
        <v>Fa</v>
      </c>
      <c r="H91" t="str">
        <f t="shared" si="11"/>
        <v/>
      </c>
      <c r="I91" t="str">
        <f t="shared" si="11"/>
        <v/>
      </c>
      <c r="J91" t="str">
        <f t="shared" si="12"/>
        <v/>
      </c>
      <c r="K91" t="str">
        <f t="shared" si="13"/>
        <v/>
      </c>
      <c r="L91" t="str">
        <f t="shared" si="14"/>
        <v>Gi</v>
      </c>
    </row>
    <row r="92" spans="1:12" x14ac:dyDescent="0.3">
      <c r="G92" t="str">
        <f>IF($E92=G$1,$A92,"")</f>
        <v/>
      </c>
      <c r="H92" t="str">
        <f t="shared" ref="H92:I103" si="15">IF($E92=H$1,$A92,"")</f>
        <v/>
      </c>
      <c r="I92" t="str">
        <f t="shared" si="15"/>
        <v/>
      </c>
      <c r="J92" t="str">
        <f>IF($F92=J$1,$B92,"")</f>
        <v/>
      </c>
      <c r="K92" t="str">
        <f t="shared" si="13"/>
        <v/>
      </c>
      <c r="L92" t="str">
        <f t="shared" si="13"/>
        <v/>
      </c>
    </row>
    <row r="93" spans="1:12" x14ac:dyDescent="0.3">
      <c r="A93" s="1" t="s">
        <v>88</v>
      </c>
      <c r="G93" t="str">
        <f t="shared" ref="G93:G103" si="16">IF($E93=G$1,$A93,"")</f>
        <v/>
      </c>
      <c r="H93" t="str">
        <f t="shared" si="15"/>
        <v/>
      </c>
      <c r="I93" t="str">
        <f t="shared" si="15"/>
        <v/>
      </c>
      <c r="J93" t="str">
        <f t="shared" ref="J93:L103" si="17">IF($F93=J$1,$B93,"")</f>
        <v/>
      </c>
      <c r="K93" t="str">
        <f t="shared" si="13"/>
        <v/>
      </c>
      <c r="L93" t="str">
        <f t="shared" si="13"/>
        <v/>
      </c>
    </row>
    <row r="94" spans="1:12" x14ac:dyDescent="0.3">
      <c r="G94" t="str">
        <f t="shared" si="16"/>
        <v/>
      </c>
      <c r="H94" t="str">
        <f t="shared" si="15"/>
        <v/>
      </c>
      <c r="I94" t="str">
        <f t="shared" si="15"/>
        <v/>
      </c>
      <c r="J94" t="str">
        <f t="shared" si="17"/>
        <v/>
      </c>
      <c r="K94" t="str">
        <f t="shared" si="13"/>
        <v/>
      </c>
      <c r="L94" t="str">
        <f t="shared" si="13"/>
        <v/>
      </c>
    </row>
    <row r="95" spans="1:12" x14ac:dyDescent="0.3">
      <c r="A95" s="1" t="s">
        <v>84</v>
      </c>
      <c r="C95" s="1"/>
      <c r="G95" t="str">
        <f t="shared" si="16"/>
        <v/>
      </c>
      <c r="H95" t="str">
        <f t="shared" si="15"/>
        <v/>
      </c>
      <c r="I95" t="str">
        <f t="shared" si="15"/>
        <v/>
      </c>
      <c r="J95" t="str">
        <f t="shared" si="17"/>
        <v/>
      </c>
      <c r="K95" t="str">
        <f t="shared" si="13"/>
        <v/>
      </c>
      <c r="L95" t="str">
        <f t="shared" si="13"/>
        <v/>
      </c>
    </row>
    <row r="96" spans="1:12" x14ac:dyDescent="0.3">
      <c r="A96" s="1" t="s">
        <v>86</v>
      </c>
      <c r="G96" t="str">
        <f t="shared" si="16"/>
        <v/>
      </c>
      <c r="H96" t="str">
        <f t="shared" si="15"/>
        <v/>
      </c>
      <c r="I96" t="str">
        <f t="shared" si="15"/>
        <v/>
      </c>
      <c r="J96" t="str">
        <f t="shared" si="17"/>
        <v/>
      </c>
      <c r="K96" t="str">
        <f t="shared" si="13"/>
        <v/>
      </c>
      <c r="L96" t="str">
        <f t="shared" si="13"/>
        <v/>
      </c>
    </row>
    <row r="97" spans="1:12" x14ac:dyDescent="0.3">
      <c r="A97" s="1" t="s">
        <v>87</v>
      </c>
      <c r="G97" t="str">
        <f t="shared" si="16"/>
        <v/>
      </c>
      <c r="H97" t="str">
        <f t="shared" si="15"/>
        <v/>
      </c>
      <c r="I97" t="str">
        <f t="shared" si="15"/>
        <v/>
      </c>
      <c r="J97" t="str">
        <f t="shared" si="17"/>
        <v/>
      </c>
      <c r="K97" t="str">
        <f t="shared" si="13"/>
        <v/>
      </c>
      <c r="L97" t="str">
        <f t="shared" si="13"/>
        <v/>
      </c>
    </row>
    <row r="98" spans="1:12" x14ac:dyDescent="0.3">
      <c r="A98" s="1" t="s">
        <v>85</v>
      </c>
      <c r="G98" t="str">
        <f t="shared" si="16"/>
        <v/>
      </c>
      <c r="H98" t="str">
        <f t="shared" si="15"/>
        <v/>
      </c>
      <c r="I98" t="str">
        <f t="shared" si="15"/>
        <v/>
      </c>
      <c r="J98" t="str">
        <f t="shared" si="17"/>
        <v/>
      </c>
      <c r="K98" t="str">
        <f t="shared" si="17"/>
        <v/>
      </c>
      <c r="L98" t="str">
        <f t="shared" si="17"/>
        <v/>
      </c>
    </row>
    <row r="99" spans="1:12" x14ac:dyDescent="0.3">
      <c r="G99" t="str">
        <f t="shared" si="16"/>
        <v/>
      </c>
      <c r="H99" t="str">
        <f t="shared" si="15"/>
        <v/>
      </c>
      <c r="I99" t="str">
        <f t="shared" si="15"/>
        <v/>
      </c>
      <c r="J99" t="str">
        <f t="shared" si="17"/>
        <v/>
      </c>
      <c r="K99" t="str">
        <f t="shared" si="17"/>
        <v/>
      </c>
      <c r="L99" t="str">
        <f t="shared" si="17"/>
        <v/>
      </c>
    </row>
    <row r="100" spans="1:12" x14ac:dyDescent="0.3">
      <c r="A100" s="1" t="s">
        <v>43</v>
      </c>
      <c r="B100" s="1" t="s">
        <v>44</v>
      </c>
      <c r="C100">
        <v>1.5</v>
      </c>
      <c r="D100">
        <v>1</v>
      </c>
      <c r="E100" t="str">
        <f t="shared" si="9"/>
        <v>H Win</v>
      </c>
      <c r="F100" t="str">
        <f t="shared" si="10"/>
        <v>A Loss</v>
      </c>
      <c r="G100" t="str">
        <f t="shared" si="16"/>
        <v>Ba</v>
      </c>
      <c r="H100" t="str">
        <f t="shared" si="15"/>
        <v/>
      </c>
      <c r="I100" t="str">
        <f t="shared" si="15"/>
        <v/>
      </c>
      <c r="J100" t="str">
        <f t="shared" si="17"/>
        <v/>
      </c>
      <c r="K100" t="str">
        <f t="shared" si="17"/>
        <v/>
      </c>
      <c r="L100" t="str">
        <f t="shared" si="17"/>
        <v>Ce</v>
      </c>
    </row>
    <row r="101" spans="1:12" x14ac:dyDescent="0.3">
      <c r="A101" s="1" t="s">
        <v>53</v>
      </c>
      <c r="B101" s="1" t="s">
        <v>54</v>
      </c>
      <c r="C101">
        <v>0</v>
      </c>
      <c r="D101">
        <v>1</v>
      </c>
      <c r="E101" t="str">
        <f t="shared" si="9"/>
        <v>H Loss</v>
      </c>
      <c r="F101" t="str">
        <f t="shared" si="10"/>
        <v>A Win</v>
      </c>
      <c r="G101" t="str">
        <f t="shared" si="16"/>
        <v/>
      </c>
      <c r="H101" t="str">
        <f t="shared" si="15"/>
        <v/>
      </c>
      <c r="I101" t="str">
        <f t="shared" si="15"/>
        <v>Gi</v>
      </c>
      <c r="J101" t="str">
        <f t="shared" si="17"/>
        <v>Do</v>
      </c>
      <c r="K101" t="str">
        <f t="shared" si="17"/>
        <v/>
      </c>
      <c r="L101" t="str">
        <f t="shared" si="17"/>
        <v/>
      </c>
    </row>
    <row r="102" spans="1:12" x14ac:dyDescent="0.3">
      <c r="A102" s="1" t="s">
        <v>45</v>
      </c>
      <c r="B102" s="1" t="s">
        <v>48</v>
      </c>
      <c r="C102">
        <v>0</v>
      </c>
      <c r="D102">
        <v>2</v>
      </c>
      <c r="E102" t="str">
        <f t="shared" si="9"/>
        <v>H Loss</v>
      </c>
      <c r="F102" t="str">
        <f t="shared" si="10"/>
        <v>A Win</v>
      </c>
      <c r="G102" t="str">
        <f t="shared" si="16"/>
        <v/>
      </c>
      <c r="H102" t="str">
        <f t="shared" si="15"/>
        <v/>
      </c>
      <c r="I102" t="str">
        <f t="shared" si="15"/>
        <v>Fa</v>
      </c>
      <c r="J102" t="str">
        <f t="shared" si="17"/>
        <v>Ju</v>
      </c>
      <c r="K102" t="str">
        <f t="shared" si="17"/>
        <v/>
      </c>
      <c r="L102" t="str">
        <f t="shared" si="17"/>
        <v/>
      </c>
    </row>
    <row r="103" spans="1:12" x14ac:dyDescent="0.3">
      <c r="A103" s="1" t="s">
        <v>50</v>
      </c>
      <c r="B103" s="1" t="s">
        <v>49</v>
      </c>
      <c r="C103">
        <v>0</v>
      </c>
      <c r="D103">
        <v>1</v>
      </c>
      <c r="E103" t="str">
        <f t="shared" si="9"/>
        <v>H Loss</v>
      </c>
      <c r="F103" t="str">
        <f t="shared" si="10"/>
        <v>A Win</v>
      </c>
      <c r="G103" t="str">
        <f t="shared" si="16"/>
        <v/>
      </c>
      <c r="H103" t="str">
        <f t="shared" si="15"/>
        <v/>
      </c>
      <c r="I103" t="str">
        <f t="shared" si="15"/>
        <v>Ey</v>
      </c>
      <c r="J103" t="str">
        <f t="shared" si="17"/>
        <v>Ie</v>
      </c>
      <c r="K103" t="str">
        <f t="shared" si="17"/>
        <v/>
      </c>
      <c r="L103" t="str">
        <f t="shared" si="17"/>
        <v/>
      </c>
    </row>
    <row r="104" spans="1:12" x14ac:dyDescent="0.3">
      <c r="A104" s="1"/>
      <c r="B104" s="1"/>
    </row>
    <row r="105" spans="1:12" x14ac:dyDescent="0.3">
      <c r="A105" s="1" t="s">
        <v>43</v>
      </c>
      <c r="B105" s="1" t="s">
        <v>54</v>
      </c>
      <c r="C105">
        <v>1</v>
      </c>
      <c r="D105">
        <v>2</v>
      </c>
      <c r="E105" t="str">
        <f t="shared" si="9"/>
        <v>H Loss</v>
      </c>
      <c r="F105" t="str">
        <f t="shared" si="10"/>
        <v>A Win</v>
      </c>
      <c r="G105" t="str">
        <f t="shared" ref="G105:G108" si="18">IF($E105=G$1,$A105,"")</f>
        <v/>
      </c>
      <c r="H105" t="str">
        <f t="shared" ref="H105:I108" si="19">IF($E105=H$1,$A105,"")</f>
        <v/>
      </c>
      <c r="I105" t="str">
        <f t="shared" si="19"/>
        <v>Ba</v>
      </c>
      <c r="J105" t="str">
        <f t="shared" ref="J105:J108" si="20">IF($F105=J$1,$B105,"")</f>
        <v>Do</v>
      </c>
      <c r="K105" t="str">
        <f t="shared" ref="K105:L108" si="21">IF($F105=K$1,$B105,"")</f>
        <v/>
      </c>
      <c r="L105" t="str">
        <f t="shared" si="21"/>
        <v/>
      </c>
    </row>
    <row r="106" spans="1:12" x14ac:dyDescent="0.3">
      <c r="A106" s="1" t="s">
        <v>48</v>
      </c>
      <c r="B106" s="1" t="s">
        <v>49</v>
      </c>
      <c r="C106">
        <v>3</v>
      </c>
      <c r="D106">
        <v>2</v>
      </c>
      <c r="E106" t="str">
        <f t="shared" si="9"/>
        <v>H Win</v>
      </c>
      <c r="F106" t="str">
        <f t="shared" si="10"/>
        <v>A Loss</v>
      </c>
      <c r="G106" t="str">
        <f t="shared" si="18"/>
        <v>Ju</v>
      </c>
      <c r="H106" t="str">
        <f t="shared" si="19"/>
        <v/>
      </c>
      <c r="I106" t="str">
        <f t="shared" si="19"/>
        <v/>
      </c>
      <c r="J106" t="str">
        <f t="shared" si="20"/>
        <v/>
      </c>
      <c r="K106" t="str">
        <f t="shared" si="21"/>
        <v/>
      </c>
      <c r="L106" t="str">
        <f t="shared" si="21"/>
        <v>Ie</v>
      </c>
    </row>
    <row r="108" spans="1:12" x14ac:dyDescent="0.3">
      <c r="A108" s="1" t="s">
        <v>54</v>
      </c>
      <c r="B108" s="1" t="s">
        <v>48</v>
      </c>
      <c r="C108">
        <v>1.9</v>
      </c>
      <c r="D108">
        <v>1.85</v>
      </c>
      <c r="E108" t="str">
        <f t="shared" ref="E108" si="22">IF(C108&gt;D108,$G$1,IF(D108&gt;C108,$I$1,$H$1))</f>
        <v>H Win</v>
      </c>
      <c r="F108" t="str">
        <f t="shared" ref="F108" si="23">IF(D108&gt;C108,$J$1,IF(C108&gt;D108,$L$1,$K$1))</f>
        <v>A Loss</v>
      </c>
      <c r="G108" t="str">
        <f t="shared" si="18"/>
        <v>Do</v>
      </c>
      <c r="H108" t="str">
        <f t="shared" si="19"/>
        <v/>
      </c>
      <c r="I108" t="str">
        <f t="shared" si="19"/>
        <v/>
      </c>
      <c r="J108" t="str">
        <f t="shared" si="20"/>
        <v/>
      </c>
      <c r="K108" t="str">
        <f t="shared" si="21"/>
        <v/>
      </c>
      <c r="L108" t="str">
        <f t="shared" si="21"/>
        <v>Ju</v>
      </c>
    </row>
    <row r="110" spans="1:12" x14ac:dyDescent="0.3">
      <c r="A110" s="1" t="s">
        <v>89</v>
      </c>
      <c r="B11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2652-6227-4A55-93EC-3FE49DED8812}">
  <dimension ref="A1:S150"/>
  <sheetViews>
    <sheetView tabSelected="1" workbookViewId="0">
      <selection activeCell="J15" sqref="J15"/>
    </sheetView>
  </sheetViews>
  <sheetFormatPr defaultRowHeight="14.4" x14ac:dyDescent="0.3"/>
  <sheetData>
    <row r="1" spans="1:19" ht="18" x14ac:dyDescent="0.35">
      <c r="A1" s="8" t="s">
        <v>90</v>
      </c>
      <c r="B1" s="9"/>
      <c r="C1" s="9"/>
      <c r="D1" s="9"/>
    </row>
    <row r="2" spans="1:19" x14ac:dyDescent="0.3">
      <c r="A2" s="1" t="s">
        <v>91</v>
      </c>
      <c r="C2">
        <v>10</v>
      </c>
    </row>
    <row r="3" spans="1:19" x14ac:dyDescent="0.3">
      <c r="A3" s="1" t="s">
        <v>92</v>
      </c>
      <c r="C3">
        <v>2</v>
      </c>
    </row>
    <row r="11" spans="1:19" x14ac:dyDescent="0.3">
      <c r="D11" s="1" t="s">
        <v>94</v>
      </c>
      <c r="E11" s="1" t="s">
        <v>95</v>
      </c>
      <c r="F11" s="1" t="s">
        <v>94</v>
      </c>
      <c r="G11" s="1" t="s">
        <v>95</v>
      </c>
      <c r="H11" s="1" t="s">
        <v>94</v>
      </c>
      <c r="I11" s="1" t="s">
        <v>95</v>
      </c>
      <c r="J11" s="1" t="s">
        <v>94</v>
      </c>
      <c r="K11" s="1" t="s">
        <v>95</v>
      </c>
    </row>
    <row r="12" spans="1:19" x14ac:dyDescent="0.3">
      <c r="A12" s="1" t="s">
        <v>93</v>
      </c>
      <c r="B12" s="1">
        <f>1</f>
        <v>1</v>
      </c>
      <c r="C12" s="1">
        <v>1</v>
      </c>
      <c r="D12" s="1">
        <f>IF(B12&lt;(EVEN($C$2)/2),B12+1,"")</f>
        <v>2</v>
      </c>
      <c r="E12" s="1">
        <f t="shared" ref="E12:S12" si="0">IF(C12&lt;(EVEN($C$2)/2),C12+1,"")</f>
        <v>2</v>
      </c>
      <c r="F12" s="1">
        <f t="shared" si="0"/>
        <v>3</v>
      </c>
      <c r="G12" s="1">
        <f t="shared" si="0"/>
        <v>3</v>
      </c>
      <c r="H12" s="1">
        <f t="shared" si="0"/>
        <v>4</v>
      </c>
      <c r="I12" s="1">
        <f t="shared" si="0"/>
        <v>4</v>
      </c>
      <c r="J12" s="1">
        <f t="shared" si="0"/>
        <v>5</v>
      </c>
      <c r="K12" s="1">
        <f t="shared" si="0"/>
        <v>5</v>
      </c>
      <c r="L12" t="str">
        <f t="shared" si="0"/>
        <v/>
      </c>
      <c r="M12" t="str">
        <f t="shared" si="0"/>
        <v/>
      </c>
      <c r="N12" t="str">
        <f t="shared" si="0"/>
        <v/>
      </c>
      <c r="O12" t="str">
        <f t="shared" si="0"/>
        <v/>
      </c>
      <c r="P12" t="str">
        <f t="shared" si="0"/>
        <v/>
      </c>
      <c r="Q12" t="str">
        <f t="shared" si="0"/>
        <v/>
      </c>
      <c r="R12" t="str">
        <f t="shared" si="0"/>
        <v/>
      </c>
      <c r="S12" t="str">
        <f t="shared" si="0"/>
        <v/>
      </c>
    </row>
    <row r="13" spans="1:19" x14ac:dyDescent="0.3">
      <c r="A13" s="1">
        <f>1</f>
        <v>1</v>
      </c>
      <c r="B13">
        <f>IF(ISNUMBER(A13)=TRUE,1,"")</f>
        <v>1</v>
      </c>
      <c r="C13">
        <f>$C$2</f>
        <v>10</v>
      </c>
      <c r="D13">
        <f>IF(ISNUMBER(D12)=TRUE,B13+1,"")</f>
        <v>2</v>
      </c>
      <c r="E13">
        <f>IF(ISNUMBER(E12)=TRUE,C13-1,"")</f>
        <v>9</v>
      </c>
      <c r="F13">
        <f t="shared" ref="F13:P13" si="1">IF(ISNUMBER(F12)=TRUE,D13-1,"")</f>
        <v>1</v>
      </c>
      <c r="G13">
        <f t="shared" si="1"/>
        <v>8</v>
      </c>
      <c r="H13">
        <f t="shared" si="1"/>
        <v>0</v>
      </c>
      <c r="I13">
        <f t="shared" si="1"/>
        <v>7</v>
      </c>
      <c r="J13">
        <f t="shared" si="1"/>
        <v>-1</v>
      </c>
      <c r="K13">
        <f t="shared" si="1"/>
        <v>6</v>
      </c>
      <c r="L13" t="str">
        <f t="shared" si="1"/>
        <v/>
      </c>
      <c r="M13" t="str">
        <f t="shared" si="1"/>
        <v/>
      </c>
      <c r="N13" t="str">
        <f t="shared" si="1"/>
        <v/>
      </c>
      <c r="O13" t="str">
        <f t="shared" si="1"/>
        <v/>
      </c>
      <c r="P13" t="str">
        <f t="shared" si="1"/>
        <v/>
      </c>
    </row>
    <row r="14" spans="1:19" x14ac:dyDescent="0.3">
      <c r="A14" s="1">
        <f>IF($A13&lt;(EVEN($C$2)-1)*$C$3,$A13+1,"")</f>
        <v>2</v>
      </c>
      <c r="B14">
        <f t="shared" ref="B14:B30" si="2">IF(ISNUMBER(A14)=TRUE,1,"")</f>
        <v>1</v>
      </c>
      <c r="F14" t="s">
        <v>96</v>
      </c>
      <c r="H14" t="s">
        <v>96</v>
      </c>
      <c r="J14" t="s">
        <v>96</v>
      </c>
    </row>
    <row r="15" spans="1:19" x14ac:dyDescent="0.3">
      <c r="A15" s="1">
        <f t="shared" ref="A15:A30" si="3">IF($A14&lt;(EVEN($C$2)-1)*$C$3,$A14+1,"")</f>
        <v>3</v>
      </c>
      <c r="B15">
        <f t="shared" si="2"/>
        <v>1</v>
      </c>
    </row>
    <row r="16" spans="1:19" x14ac:dyDescent="0.3">
      <c r="A16" s="1">
        <f t="shared" si="3"/>
        <v>4</v>
      </c>
      <c r="B16">
        <f t="shared" si="2"/>
        <v>1</v>
      </c>
    </row>
    <row r="17" spans="1:2" x14ac:dyDescent="0.3">
      <c r="A17" s="1">
        <f t="shared" si="3"/>
        <v>5</v>
      </c>
      <c r="B17">
        <f t="shared" si="2"/>
        <v>1</v>
      </c>
    </row>
    <row r="18" spans="1:2" x14ac:dyDescent="0.3">
      <c r="A18" s="1">
        <f t="shared" si="3"/>
        <v>6</v>
      </c>
      <c r="B18">
        <f t="shared" si="2"/>
        <v>1</v>
      </c>
    </row>
    <row r="19" spans="1:2" x14ac:dyDescent="0.3">
      <c r="A19" s="1">
        <f t="shared" si="3"/>
        <v>7</v>
      </c>
      <c r="B19">
        <f t="shared" si="2"/>
        <v>1</v>
      </c>
    </row>
    <row r="20" spans="1:2" x14ac:dyDescent="0.3">
      <c r="A20" s="1">
        <f t="shared" si="3"/>
        <v>8</v>
      </c>
      <c r="B20">
        <f t="shared" si="2"/>
        <v>1</v>
      </c>
    </row>
    <row r="21" spans="1:2" x14ac:dyDescent="0.3">
      <c r="A21" s="1">
        <f t="shared" si="3"/>
        <v>9</v>
      </c>
      <c r="B21">
        <f t="shared" si="2"/>
        <v>1</v>
      </c>
    </row>
    <row r="22" spans="1:2" x14ac:dyDescent="0.3">
      <c r="A22" s="1">
        <f t="shared" si="3"/>
        <v>10</v>
      </c>
      <c r="B22">
        <f t="shared" si="2"/>
        <v>1</v>
      </c>
    </row>
    <row r="23" spans="1:2" x14ac:dyDescent="0.3">
      <c r="A23" s="1">
        <f t="shared" si="3"/>
        <v>11</v>
      </c>
      <c r="B23">
        <f t="shared" si="2"/>
        <v>1</v>
      </c>
    </row>
    <row r="24" spans="1:2" x14ac:dyDescent="0.3">
      <c r="A24" s="1">
        <f t="shared" si="3"/>
        <v>12</v>
      </c>
      <c r="B24">
        <f t="shared" si="2"/>
        <v>1</v>
      </c>
    </row>
    <row r="25" spans="1:2" x14ac:dyDescent="0.3">
      <c r="A25" s="1">
        <f t="shared" si="3"/>
        <v>13</v>
      </c>
      <c r="B25">
        <f t="shared" si="2"/>
        <v>1</v>
      </c>
    </row>
    <row r="26" spans="1:2" x14ac:dyDescent="0.3">
      <c r="A26" s="1">
        <f t="shared" si="3"/>
        <v>14</v>
      </c>
      <c r="B26">
        <f t="shared" si="2"/>
        <v>1</v>
      </c>
    </row>
    <row r="27" spans="1:2" x14ac:dyDescent="0.3">
      <c r="A27" s="1">
        <f t="shared" si="3"/>
        <v>15</v>
      </c>
      <c r="B27">
        <f t="shared" si="2"/>
        <v>1</v>
      </c>
    </row>
    <row r="28" spans="1:2" x14ac:dyDescent="0.3">
      <c r="A28" s="1">
        <f t="shared" si="3"/>
        <v>16</v>
      </c>
      <c r="B28">
        <f t="shared" si="2"/>
        <v>1</v>
      </c>
    </row>
    <row r="29" spans="1:2" x14ac:dyDescent="0.3">
      <c r="A29" s="1">
        <f t="shared" si="3"/>
        <v>17</v>
      </c>
      <c r="B29">
        <f t="shared" si="2"/>
        <v>1</v>
      </c>
    </row>
    <row r="30" spans="1:2" x14ac:dyDescent="0.3">
      <c r="A30" s="1">
        <f t="shared" si="3"/>
        <v>18</v>
      </c>
      <c r="B30">
        <f t="shared" si="2"/>
        <v>1</v>
      </c>
    </row>
    <row r="90" spans="1:19" x14ac:dyDescent="0.3">
      <c r="A90" s="1" t="s">
        <v>93</v>
      </c>
      <c r="B90">
        <f>1</f>
        <v>1</v>
      </c>
      <c r="C90">
        <f>1</f>
        <v>1</v>
      </c>
      <c r="D90">
        <f t="shared" ref="D90:K90" si="4">IF(B90&lt;(EVEN($C$2)/2),B90+1,"")</f>
        <v>2</v>
      </c>
      <c r="E90">
        <f t="shared" si="4"/>
        <v>2</v>
      </c>
      <c r="F90">
        <f t="shared" si="4"/>
        <v>3</v>
      </c>
      <c r="G90">
        <f t="shared" si="4"/>
        <v>3</v>
      </c>
      <c r="H90">
        <f t="shared" si="4"/>
        <v>4</v>
      </c>
      <c r="I90">
        <f t="shared" si="4"/>
        <v>4</v>
      </c>
      <c r="J90">
        <f t="shared" si="4"/>
        <v>5</v>
      </c>
      <c r="K90">
        <f t="shared" si="4"/>
        <v>5</v>
      </c>
    </row>
    <row r="91" spans="1:19" x14ac:dyDescent="0.3">
      <c r="A91">
        <v>1</v>
      </c>
      <c r="B91">
        <f>IF(ISNUMBER(A91)=TRUE,1,"")</f>
        <v>1</v>
      </c>
      <c r="C91">
        <f>$C$2</f>
        <v>10</v>
      </c>
      <c r="D91">
        <f>IF(ISNUMBER(D90)=TRUE,B91+1,"")</f>
        <v>2</v>
      </c>
      <c r="E91">
        <f>IF(ISNUMBER(E90)=TRUE,C91-1,"")</f>
        <v>9</v>
      </c>
      <c r="F91">
        <f t="shared" ref="F91" si="5">IF(ISNUMBER(F90)=TRUE,D91+1,"")</f>
        <v>3</v>
      </c>
      <c r="G91">
        <f t="shared" ref="G91" si="6">IF(ISNUMBER(G90)=TRUE,E91-1,"")</f>
        <v>8</v>
      </c>
      <c r="H91">
        <f t="shared" ref="H91" si="7">IF(ISNUMBER(H90)=TRUE,F91+1,"")</f>
        <v>4</v>
      </c>
      <c r="I91">
        <f t="shared" ref="I91" si="8">IF(ISNUMBER(I90)=TRUE,G91-1,"")</f>
        <v>7</v>
      </c>
      <c r="J91">
        <f t="shared" ref="J91" si="9">IF(ISNUMBER(J90)=TRUE,H91+1,"")</f>
        <v>5</v>
      </c>
      <c r="K91">
        <f t="shared" ref="K91" si="10">IF(ISNUMBER(K90)=TRUE,I91-1,"")</f>
        <v>6</v>
      </c>
      <c r="L91" t="str">
        <f t="shared" ref="L91" si="11">IF(ISNUMBER(L90)=TRUE,J91+1,"")</f>
        <v/>
      </c>
      <c r="M91" t="str">
        <f t="shared" ref="M91" si="12">IF(ISNUMBER(M90)=TRUE,K91-1,"")</f>
        <v/>
      </c>
      <c r="N91" t="str">
        <f t="shared" ref="N91" si="13">IF(ISNUMBER(N90)=TRUE,L91+1,"")</f>
        <v/>
      </c>
      <c r="O91" t="str">
        <f t="shared" ref="O91" si="14">IF(ISNUMBER(O90)=TRUE,M91-1,"")</f>
        <v/>
      </c>
      <c r="P91" t="str">
        <f t="shared" ref="P91" si="15">IF(ISNUMBER(P90)=TRUE,N91+1,"")</f>
        <v/>
      </c>
      <c r="Q91" t="str">
        <f t="shared" ref="Q91" si="16">IF(ISNUMBER(Q90)=TRUE,O91-1,"")</f>
        <v/>
      </c>
      <c r="R91" t="str">
        <f t="shared" ref="R91" si="17">IF(ISNUMBER(R90)=TRUE,P91+1,"")</f>
        <v/>
      </c>
      <c r="S91" t="str">
        <f t="shared" ref="S91" si="18">IF(ISNUMBER(S90)=TRUE,Q91-1,"")</f>
        <v/>
      </c>
    </row>
    <row r="92" spans="1:19" x14ac:dyDescent="0.3">
      <c r="A92">
        <f>IF($A91&lt;(EVEN($C$2)-1)*$C$3,$A91+1,"")</f>
        <v>2</v>
      </c>
    </row>
    <row r="93" spans="1:19" x14ac:dyDescent="0.3">
      <c r="A93">
        <f t="shared" ref="A93:A150" si="19">IF($A92&lt;(EVEN($C$2)-1)*$C$3,$A92+1,"")</f>
        <v>3</v>
      </c>
    </row>
    <row r="94" spans="1:19" x14ac:dyDescent="0.3">
      <c r="A94">
        <f t="shared" si="19"/>
        <v>4</v>
      </c>
    </row>
    <row r="95" spans="1:19" x14ac:dyDescent="0.3">
      <c r="A95">
        <f t="shared" si="19"/>
        <v>5</v>
      </c>
    </row>
    <row r="96" spans="1:19" x14ac:dyDescent="0.3">
      <c r="A96">
        <f t="shared" si="19"/>
        <v>6</v>
      </c>
    </row>
    <row r="97" spans="1:1" x14ac:dyDescent="0.3">
      <c r="A97">
        <f t="shared" si="19"/>
        <v>7</v>
      </c>
    </row>
    <row r="98" spans="1:1" x14ac:dyDescent="0.3">
      <c r="A98">
        <f t="shared" si="19"/>
        <v>8</v>
      </c>
    </row>
    <row r="99" spans="1:1" x14ac:dyDescent="0.3">
      <c r="A99">
        <f t="shared" si="19"/>
        <v>9</v>
      </c>
    </row>
    <row r="100" spans="1:1" x14ac:dyDescent="0.3">
      <c r="A100">
        <f t="shared" si="19"/>
        <v>10</v>
      </c>
    </row>
    <row r="101" spans="1:1" x14ac:dyDescent="0.3">
      <c r="A101">
        <f t="shared" si="19"/>
        <v>11</v>
      </c>
    </row>
    <row r="102" spans="1:1" x14ac:dyDescent="0.3">
      <c r="A102">
        <f t="shared" si="19"/>
        <v>12</v>
      </c>
    </row>
    <row r="103" spans="1:1" x14ac:dyDescent="0.3">
      <c r="A103">
        <f t="shared" si="19"/>
        <v>13</v>
      </c>
    </row>
    <row r="104" spans="1:1" x14ac:dyDescent="0.3">
      <c r="A104">
        <f t="shared" si="19"/>
        <v>14</v>
      </c>
    </row>
    <row r="105" spans="1:1" x14ac:dyDescent="0.3">
      <c r="A105">
        <f t="shared" si="19"/>
        <v>15</v>
      </c>
    </row>
    <row r="106" spans="1:1" x14ac:dyDescent="0.3">
      <c r="A106">
        <f t="shared" si="19"/>
        <v>16</v>
      </c>
    </row>
    <row r="107" spans="1:1" x14ac:dyDescent="0.3">
      <c r="A107">
        <f t="shared" si="19"/>
        <v>17</v>
      </c>
    </row>
    <row r="108" spans="1:1" x14ac:dyDescent="0.3">
      <c r="A108">
        <f t="shared" si="19"/>
        <v>18</v>
      </c>
    </row>
    <row r="109" spans="1:1" x14ac:dyDescent="0.3">
      <c r="A109" t="str">
        <f t="shared" si="19"/>
        <v/>
      </c>
    </row>
    <row r="110" spans="1:1" x14ac:dyDescent="0.3">
      <c r="A110" t="str">
        <f t="shared" si="19"/>
        <v/>
      </c>
    </row>
    <row r="111" spans="1:1" x14ac:dyDescent="0.3">
      <c r="A111" t="str">
        <f t="shared" si="19"/>
        <v/>
      </c>
    </row>
    <row r="112" spans="1:1" x14ac:dyDescent="0.3">
      <c r="A112" t="str">
        <f t="shared" si="19"/>
        <v/>
      </c>
    </row>
    <row r="113" spans="1:1" x14ac:dyDescent="0.3">
      <c r="A113" t="str">
        <f t="shared" si="19"/>
        <v/>
      </c>
    </row>
    <row r="114" spans="1:1" x14ac:dyDescent="0.3">
      <c r="A114" t="str">
        <f t="shared" si="19"/>
        <v/>
      </c>
    </row>
    <row r="115" spans="1:1" x14ac:dyDescent="0.3">
      <c r="A115" t="str">
        <f t="shared" si="19"/>
        <v/>
      </c>
    </row>
    <row r="116" spans="1:1" x14ac:dyDescent="0.3">
      <c r="A116" t="str">
        <f t="shared" si="19"/>
        <v/>
      </c>
    </row>
    <row r="117" spans="1:1" x14ac:dyDescent="0.3">
      <c r="A117" t="str">
        <f t="shared" si="19"/>
        <v/>
      </c>
    </row>
    <row r="118" spans="1:1" x14ac:dyDescent="0.3">
      <c r="A118" t="str">
        <f t="shared" si="19"/>
        <v/>
      </c>
    </row>
    <row r="119" spans="1:1" x14ac:dyDescent="0.3">
      <c r="A119" t="str">
        <f t="shared" si="19"/>
        <v/>
      </c>
    </row>
    <row r="120" spans="1:1" x14ac:dyDescent="0.3">
      <c r="A120" t="str">
        <f t="shared" si="19"/>
        <v/>
      </c>
    </row>
    <row r="121" spans="1:1" x14ac:dyDescent="0.3">
      <c r="A121" t="str">
        <f t="shared" si="19"/>
        <v/>
      </c>
    </row>
    <row r="122" spans="1:1" x14ac:dyDescent="0.3">
      <c r="A122" t="str">
        <f t="shared" si="19"/>
        <v/>
      </c>
    </row>
    <row r="123" spans="1:1" x14ac:dyDescent="0.3">
      <c r="A123" t="str">
        <f t="shared" si="19"/>
        <v/>
      </c>
    </row>
    <row r="124" spans="1:1" x14ac:dyDescent="0.3">
      <c r="A124" t="str">
        <f t="shared" si="19"/>
        <v/>
      </c>
    </row>
    <row r="125" spans="1:1" x14ac:dyDescent="0.3">
      <c r="A125" t="str">
        <f t="shared" si="19"/>
        <v/>
      </c>
    </row>
    <row r="126" spans="1:1" x14ac:dyDescent="0.3">
      <c r="A126" t="str">
        <f t="shared" si="19"/>
        <v/>
      </c>
    </row>
    <row r="127" spans="1:1" x14ac:dyDescent="0.3">
      <c r="A127" t="str">
        <f t="shared" si="19"/>
        <v/>
      </c>
    </row>
    <row r="128" spans="1:1" x14ac:dyDescent="0.3">
      <c r="A128" t="str">
        <f t="shared" si="19"/>
        <v/>
      </c>
    </row>
    <row r="129" spans="1:1" x14ac:dyDescent="0.3">
      <c r="A129" t="str">
        <f t="shared" si="19"/>
        <v/>
      </c>
    </row>
    <row r="130" spans="1:1" x14ac:dyDescent="0.3">
      <c r="A130" t="str">
        <f t="shared" si="19"/>
        <v/>
      </c>
    </row>
    <row r="131" spans="1:1" x14ac:dyDescent="0.3">
      <c r="A131" t="str">
        <f t="shared" si="19"/>
        <v/>
      </c>
    </row>
    <row r="132" spans="1:1" x14ac:dyDescent="0.3">
      <c r="A132" t="str">
        <f t="shared" si="19"/>
        <v/>
      </c>
    </row>
    <row r="133" spans="1:1" x14ac:dyDescent="0.3">
      <c r="A133" t="str">
        <f t="shared" si="19"/>
        <v/>
      </c>
    </row>
    <row r="134" spans="1:1" x14ac:dyDescent="0.3">
      <c r="A134" t="str">
        <f t="shared" si="19"/>
        <v/>
      </c>
    </row>
    <row r="135" spans="1:1" x14ac:dyDescent="0.3">
      <c r="A135" t="str">
        <f t="shared" si="19"/>
        <v/>
      </c>
    </row>
    <row r="136" spans="1:1" x14ac:dyDescent="0.3">
      <c r="A136" t="str">
        <f t="shared" si="19"/>
        <v/>
      </c>
    </row>
    <row r="137" spans="1:1" x14ac:dyDescent="0.3">
      <c r="A137" t="str">
        <f t="shared" si="19"/>
        <v/>
      </c>
    </row>
    <row r="138" spans="1:1" x14ac:dyDescent="0.3">
      <c r="A138" t="str">
        <f t="shared" si="19"/>
        <v/>
      </c>
    </row>
    <row r="139" spans="1:1" x14ac:dyDescent="0.3">
      <c r="A139" t="str">
        <f t="shared" si="19"/>
        <v/>
      </c>
    </row>
    <row r="140" spans="1:1" x14ac:dyDescent="0.3">
      <c r="A140" t="str">
        <f t="shared" si="19"/>
        <v/>
      </c>
    </row>
    <row r="141" spans="1:1" x14ac:dyDescent="0.3">
      <c r="A141" t="str">
        <f t="shared" si="19"/>
        <v/>
      </c>
    </row>
    <row r="142" spans="1:1" x14ac:dyDescent="0.3">
      <c r="A142" t="str">
        <f t="shared" si="19"/>
        <v/>
      </c>
    </row>
    <row r="143" spans="1:1" x14ac:dyDescent="0.3">
      <c r="A143" t="str">
        <f t="shared" si="19"/>
        <v/>
      </c>
    </row>
    <row r="144" spans="1:1" x14ac:dyDescent="0.3">
      <c r="A144" t="str">
        <f t="shared" si="19"/>
        <v/>
      </c>
    </row>
    <row r="145" spans="1:1" x14ac:dyDescent="0.3">
      <c r="A145" t="str">
        <f t="shared" si="19"/>
        <v/>
      </c>
    </row>
    <row r="146" spans="1:1" x14ac:dyDescent="0.3">
      <c r="A146" t="str">
        <f t="shared" si="19"/>
        <v/>
      </c>
    </row>
    <row r="147" spans="1:1" x14ac:dyDescent="0.3">
      <c r="A147" t="str">
        <f t="shared" si="19"/>
        <v/>
      </c>
    </row>
    <row r="148" spans="1:1" x14ac:dyDescent="0.3">
      <c r="A148" t="str">
        <f t="shared" si="19"/>
        <v/>
      </c>
    </row>
    <row r="149" spans="1:1" x14ac:dyDescent="0.3">
      <c r="A149" t="str">
        <f t="shared" si="19"/>
        <v/>
      </c>
    </row>
    <row r="150" spans="1:1" x14ac:dyDescent="0.3">
      <c r="A150" t="str">
        <f t="shared" si="19"/>
        <v/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Sheet4</vt:lpstr>
      <vt:lpstr>Classification</vt:lpstr>
      <vt:lpstr>Sheet3</vt:lpstr>
      <vt:lpstr>Fixtures</vt:lpstr>
      <vt:lpstr>Results</vt:lpstr>
      <vt:lpstr>The Inconsistency Doubt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Oliveira</dc:creator>
  <cp:lastModifiedBy>Rafael Oliveira</cp:lastModifiedBy>
  <dcterms:created xsi:type="dcterms:W3CDTF">2025-10-04T04:55:40Z</dcterms:created>
  <dcterms:modified xsi:type="dcterms:W3CDTF">2025-10-10T02:04:53Z</dcterms:modified>
</cp:coreProperties>
</file>