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08"/>
  <workbookPr/>
  <xr:revisionPtr revIDLastSave="768" documentId="11_0B1D56BE9CDCCE836B02CE7A5FB0D4A9BBFD1C62" xr6:coauthVersionLast="47" xr6:coauthVersionMax="47" xr10:uidLastSave="{169858AD-4771-47A8-8432-CFBBEB83B396}"/>
  <bookViews>
    <workbookView xWindow="240" yWindow="105" windowWidth="14805" windowHeight="8010" firstSheet="9" activeTab="9" xr2:uid="{00000000-000D-0000-FFFF-FFFF00000000}"/>
  </bookViews>
  <sheets>
    <sheet name="M365 Gamba Prog 06.05.2025" sheetId="1" r:id="rId1"/>
    <sheet name="Current Date" sheetId="19" r:id="rId2"/>
    <sheet name="Version" sheetId="18" r:id="rId3"/>
    <sheet name="Contract Type" sheetId="2" r:id="rId4"/>
    <sheet name="Index Category" sheetId="3" r:id="rId5"/>
    <sheet name="Project Officer" sheetId="4" r:id="rId6"/>
    <sheet name="Modication Details" sheetId="5" r:id="rId7"/>
    <sheet name="NLC Prog Coord" sheetId="6" r:id="rId8"/>
    <sheet name="Program" sheetId="7" r:id="rId9"/>
    <sheet name="CFCRegion" sheetId="8" r:id="rId10"/>
    <sheet name="Entity Address" sheetId="9" r:id="rId11"/>
    <sheet name="Audit" sheetId="10" r:id="rId12"/>
    <sheet name="Contact Contract Role" sheetId="11" r:id="rId13"/>
    <sheet name="Ranger Group" sheetId="12" r:id="rId14"/>
    <sheet name="Stakeholder Status" sheetId="13" r:id="rId15"/>
    <sheet name="MS Payment Type" sheetId="14" r:id="rId16"/>
    <sheet name="Stakeholder Name" sheetId="15" r:id="rId17"/>
    <sheet name="Stakeholder Type" sheetId="16" r:id="rId18"/>
    <sheet name="Reports" sheetId="17" r:id="rId19"/>
  </sheets>
  <definedNames>
    <definedName name="AuditStatus" comment="Finance audit status">Audit!$A$1:$A$6</definedName>
    <definedName name="Date" comment="Current date">'Current Date'!$A$1</definedName>
    <definedName name="modification" comment="Data Sheet modified by name">'Modication Details'!$A$1:$A$30</definedName>
    <definedName name="Region" comment="CFC Ranger Group Name">'Ranger Group'!$A$1:$A$30</definedName>
    <definedName name="Version" comment="Data shee version number">Version!$A$1:$A$20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8" l="1" a="1"/>
  <c r="Q12" i="8"/>
  <c r="Q13" i="8" a="1"/>
  <c r="Q13" i="8"/>
  <c r="Q14" i="8" a="1"/>
  <c r="Q14" i="8"/>
  <c r="Q15" i="8" a="1"/>
  <c r="Q15" i="8"/>
  <c r="Q16" i="8" a="1"/>
  <c r="Q16" i="8"/>
  <c r="L8" i="8" a="1"/>
  <c r="L8" i="8"/>
  <c r="Q8" i="8" a="1"/>
  <c r="Q8" i="8"/>
  <c r="Q9" i="8" a="1"/>
  <c r="Q9" i="8"/>
  <c r="Q10" i="8" a="1"/>
  <c r="Q10" i="8"/>
  <c r="Q11" i="8" a="1"/>
  <c r="Q11" i="8"/>
  <c r="F12" i="8" a="1"/>
  <c r="F12" i="8"/>
  <c r="F13" i="8" a="1"/>
  <c r="F13" i="8"/>
  <c r="F14" i="8" a="1"/>
  <c r="F14" i="8"/>
  <c r="F15" i="8" a="1"/>
  <c r="F15" i="8"/>
  <c r="F16" i="8" a="1"/>
  <c r="F16" i="8"/>
  <c r="F17" i="8" a="1"/>
  <c r="F17" i="8"/>
  <c r="F9" i="8" a="1"/>
  <c r="F9" i="8"/>
  <c r="F10" i="8" a="1"/>
  <c r="F10" i="8"/>
  <c r="F11" i="8" a="1"/>
  <c r="F11" i="8"/>
  <c r="F8" i="8" a="1"/>
  <c r="F8" i="8"/>
  <c r="AR9" i="1" a="1"/>
  <c r="AR9" i="1"/>
  <c r="A1" i="19"/>
  <c r="AW2" i="1"/>
  <c r="AU2" i="1"/>
  <c r="AR2" i="8" a="1"/>
  <c r="AR2" i="8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<sst xmlns="http://schemas.openxmlformats.org/spreadsheetml/2006/main" count="432" uniqueCount="350">
  <si>
    <t>Head Agreement
No.</t>
  </si>
  <si>
    <t>Project Schedule
No.</t>
  </si>
  <si>
    <t>Program</t>
  </si>
  <si>
    <t>Contract No.</t>
  </si>
  <si>
    <t>Contract Title</t>
  </si>
  <si>
    <t>Contract Type</t>
  </si>
  <si>
    <t xml:space="preserve"> Total Contracted Amt
(GST Incl) </t>
  </si>
  <si>
    <t xml:space="preserve">
Stakeholder Entity Name(s)</t>
  </si>
  <si>
    <t>Stakeholder Type</t>
  </si>
  <si>
    <t>Primary Stakeholder(s) Contact Name</t>
  </si>
  <si>
    <t>Primary Stakeholder(s) Contract Role</t>
  </si>
  <si>
    <t>Primary Stakeholder(s) Email Address</t>
  </si>
  <si>
    <t>Primary Stakeholder Contact Nos.</t>
  </si>
  <si>
    <t xml:space="preserve">  Stakeholder(s)  Status </t>
  </si>
  <si>
    <t xml:space="preserve"> Entity Address </t>
  </si>
  <si>
    <t>Contract
Start Date</t>
  </si>
  <si>
    <t>Contract
End Date</t>
  </si>
  <si>
    <t>Actual
Start Date</t>
  </si>
  <si>
    <t>Actual
End Date</t>
  </si>
  <si>
    <t>Revised Contract End Date</t>
  </si>
  <si>
    <t>Revised Contract Amount
(GST Incl)</t>
  </si>
  <si>
    <t>Variation Order No.</t>
  </si>
  <si>
    <t>Variation Date</t>
  </si>
  <si>
    <t>Variation Reference No.</t>
  </si>
  <si>
    <t>Contract
Status</t>
  </si>
  <si>
    <t>NLC Project Code</t>
  </si>
  <si>
    <t>Milestone
Index Category</t>
  </si>
  <si>
    <t>Milestone
Index</t>
  </si>
  <si>
    <t>Milestone
Sub-Index</t>
  </si>
  <si>
    <t>Milestone No.</t>
  </si>
  <si>
    <t>Milestone</t>
  </si>
  <si>
    <t>Milestone
Contracted Year</t>
  </si>
  <si>
    <t>Milestone
Year Total (Incl)</t>
  </si>
  <si>
    <t>Milestone
Amt (Incl)</t>
  </si>
  <si>
    <t xml:space="preserve">MS Year Quarter  </t>
  </si>
  <si>
    <t>Milestone
Frequency</t>
  </si>
  <si>
    <t xml:space="preserve">MS Payment Type </t>
  </si>
  <si>
    <t>Milestone Delivery  Start Date</t>
  </si>
  <si>
    <t>Milestone Delivery End Date</t>
  </si>
  <si>
    <t>Milestone Delivery Revised End Date</t>
  </si>
  <si>
    <t>Milestone Status</t>
  </si>
  <si>
    <t>Audit Status</t>
  </si>
  <si>
    <t xml:space="preserve"> Region</t>
  </si>
  <si>
    <t xml:space="preserve">
Program Coordinator</t>
  </si>
  <si>
    <t xml:space="preserve">
Project Officer(s)</t>
  </si>
  <si>
    <t>Ranger Group</t>
  </si>
  <si>
    <t>Modified On</t>
  </si>
  <si>
    <t>Modified By</t>
  </si>
  <si>
    <t>Created On</t>
  </si>
  <si>
    <t>Created By</t>
  </si>
  <si>
    <t>Version</t>
  </si>
  <si>
    <t>NT Gamba Eradication Project</t>
  </si>
  <si>
    <t>DCCEEW</t>
  </si>
  <si>
    <t>Dr Fiona Fraser</t>
  </si>
  <si>
    <t>0429 481 148</t>
  </si>
  <si>
    <t>21/12/2023</t>
  </si>
  <si>
    <t>30/06/2026</t>
  </si>
  <si>
    <t>31/07/2026</t>
  </si>
  <si>
    <t>Open</t>
  </si>
  <si>
    <t xml:space="preserve">Grant Payments </t>
  </si>
  <si>
    <t>Year 2023-2024</t>
  </si>
  <si>
    <t>West Arnhem (WA)</t>
  </si>
  <si>
    <t>2023-24 Fin Yr Payment (Cont Exec dec 2023)</t>
  </si>
  <si>
    <t>2023-2024</t>
  </si>
  <si>
    <t>31/12/2023</t>
  </si>
  <si>
    <t>Acceptance of Proj Plan, MERI, ToR</t>
  </si>
  <si>
    <t>########</t>
  </si>
  <si>
    <t>Acceptance of End of Control Season Report</t>
  </si>
  <si>
    <t>30/04/2024</t>
  </si>
  <si>
    <t>Grant Payments</t>
  </si>
  <si>
    <t>Year 2024-2025</t>
  </si>
  <si>
    <t>1.2.1</t>
  </si>
  <si>
    <t>Acceptance of Annual Report</t>
  </si>
  <si>
    <t>31/08/2024</t>
  </si>
  <si>
    <t>1.2.2</t>
  </si>
  <si>
    <t>31/05/2025</t>
  </si>
  <si>
    <t>30/05/2025</t>
  </si>
  <si>
    <t>Year 2025-2026</t>
  </si>
  <si>
    <t>1.3.1</t>
  </si>
  <si>
    <t>31/09/2025</t>
  </si>
  <si>
    <t>30/09/2025</t>
  </si>
  <si>
    <t>1.3.2</t>
  </si>
  <si>
    <t>31/05/2026</t>
  </si>
  <si>
    <t>30/05/2026</t>
  </si>
  <si>
    <t>1.3.3</t>
  </si>
  <si>
    <t>Acceptance of Draft Final Report</t>
  </si>
  <si>
    <t>1.3.4</t>
  </si>
  <si>
    <t>Final Report Yr 2026-37</t>
  </si>
  <si>
    <t xml:space="preserve"> $                                       -  </t>
  </si>
  <si>
    <t>Progress Reports</t>
  </si>
  <si>
    <t>2.1.1</t>
  </si>
  <si>
    <t>Project Plan</t>
  </si>
  <si>
    <t>15/01/2024</t>
  </si>
  <si>
    <t>2.1.2</t>
  </si>
  <si>
    <t>MERI Plan</t>
  </si>
  <si>
    <t>14/02/2024</t>
  </si>
  <si>
    <t>2.1.3</t>
  </si>
  <si>
    <t>2023-24 On-ground Activity</t>
  </si>
  <si>
    <t>2.1.4</t>
  </si>
  <si>
    <t>Est. Gamba Eradication Committee</t>
  </si>
  <si>
    <t>2.1.5</t>
  </si>
  <si>
    <t>End of Control Season 2023-24 Prog Report</t>
  </si>
  <si>
    <t>31/05/2024</t>
  </si>
  <si>
    <t xml:space="preserve">Progress Reports </t>
  </si>
  <si>
    <t>2.2.1</t>
  </si>
  <si>
    <t>Annual Report 2023-24</t>
  </si>
  <si>
    <t>30/09/2024</t>
  </si>
  <si>
    <t>2.2.2</t>
  </si>
  <si>
    <t>End of Control Season 2024-25 Prog Report</t>
  </si>
  <si>
    <t>30/04/2025</t>
  </si>
  <si>
    <t>2.3.1</t>
  </si>
  <si>
    <t>Annual Report 2024-25</t>
  </si>
  <si>
    <t>31/08/2025</t>
  </si>
  <si>
    <t>2.3.2</t>
  </si>
  <si>
    <t>End of Control Season 2025-26 Prog Report</t>
  </si>
  <si>
    <t>30/04/2026</t>
  </si>
  <si>
    <t>2.3.3</t>
  </si>
  <si>
    <t xml:space="preserve">Draft Final Report </t>
  </si>
  <si>
    <t>15/06/2026</t>
  </si>
  <si>
    <t>2.3.4</t>
  </si>
  <si>
    <t>Final Report</t>
  </si>
  <si>
    <t>Finance Reports</t>
  </si>
  <si>
    <t>2.3.5</t>
  </si>
  <si>
    <t>Audited Financial Statement</t>
  </si>
  <si>
    <t>I</t>
  </si>
  <si>
    <t>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</si>
  <si>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</si>
  <si>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</si>
  <si>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</si>
  <si>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</si>
  <si>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</si>
  <si>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</si>
  <si>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</si>
  <si>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</si>
  <si>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</si>
  <si>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</si>
  <si>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</si>
  <si>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Grant</t>
  </si>
  <si>
    <t>Fee for Service</t>
  </si>
  <si>
    <t>Specialist Consultancy</t>
  </si>
  <si>
    <t>Sub-contract</t>
  </si>
  <si>
    <t>Category</t>
  </si>
  <si>
    <t>General Contracts</t>
  </si>
  <si>
    <t>Contract Administration</t>
  </si>
  <si>
    <t xml:space="preserve">Contract Execution Payments </t>
  </si>
  <si>
    <t>Procurement</t>
  </si>
  <si>
    <t>Expenses</t>
  </si>
  <si>
    <t>Closure</t>
  </si>
  <si>
    <t>Interim Payments</t>
  </si>
  <si>
    <t>Interim Invoices</t>
  </si>
  <si>
    <t>Iterim Progress Reports</t>
  </si>
  <si>
    <t>Finance</t>
  </si>
  <si>
    <t>Budgets</t>
  </si>
  <si>
    <t>RCTIs</t>
  </si>
  <si>
    <t>Acquittals</t>
  </si>
  <si>
    <t>Unaudited Financial Statement</t>
  </si>
  <si>
    <t>Governance</t>
  </si>
  <si>
    <t>Compliance</t>
  </si>
  <si>
    <t>Risks</t>
  </si>
  <si>
    <t>Consultancy</t>
  </si>
  <si>
    <t>Planning</t>
  </si>
  <si>
    <t>Surveys</t>
  </si>
  <si>
    <t>Mapping</t>
  </si>
  <si>
    <t>Control</t>
  </si>
  <si>
    <t>Reviews</t>
  </si>
  <si>
    <t>Fire</t>
  </si>
  <si>
    <t>Meetings</t>
  </si>
  <si>
    <t>CPIs</t>
  </si>
  <si>
    <t>ACCUs</t>
  </si>
  <si>
    <t>Training</t>
  </si>
  <si>
    <t>Permits</t>
  </si>
  <si>
    <t>Assessments</t>
  </si>
  <si>
    <t>Land Use</t>
  </si>
  <si>
    <t>Communications</t>
  </si>
  <si>
    <t>Site Visits</t>
  </si>
  <si>
    <t>CEO and Management</t>
  </si>
  <si>
    <t>HCP</t>
  </si>
  <si>
    <t>Name</t>
  </si>
  <si>
    <t>NLC Region</t>
  </si>
  <si>
    <t xml:space="preserve">West Arnhem </t>
  </si>
  <si>
    <t>WA</t>
  </si>
  <si>
    <t>Victoria River District</t>
  </si>
  <si>
    <t>VRD</t>
  </si>
  <si>
    <t>Borroloola Barkly</t>
  </si>
  <si>
    <t>BB</t>
  </si>
  <si>
    <t>Western Top End</t>
  </si>
  <si>
    <t>WTE</t>
  </si>
  <si>
    <t>Gamba Program</t>
  </si>
  <si>
    <t>Modification</t>
  </si>
  <si>
    <t xml:space="preserve">Dan Orian </t>
  </si>
  <si>
    <t>CA</t>
  </si>
  <si>
    <t>CFC Admin</t>
  </si>
  <si>
    <t>Business Development</t>
  </si>
  <si>
    <t>Anita Seden</t>
  </si>
  <si>
    <t>Dorothy Ramsey</t>
  </si>
  <si>
    <t>Bridie Velik Lord</t>
  </si>
  <si>
    <t>Region/Section</t>
  </si>
  <si>
    <t>Designation</t>
  </si>
  <si>
    <t>Program Coordinator</t>
  </si>
  <si>
    <t>Peter Phillips</t>
  </si>
  <si>
    <t>Liza Schenkel</t>
  </si>
  <si>
    <t>Tim West</t>
  </si>
  <si>
    <t>Timothy Burbur</t>
  </si>
  <si>
    <t>Gamba</t>
  </si>
  <si>
    <t>Thomas Price</t>
  </si>
  <si>
    <t>Contracts</t>
  </si>
  <si>
    <t>Dan Orian</t>
  </si>
  <si>
    <t>LoC</t>
  </si>
  <si>
    <t>Shane Bailey</t>
  </si>
  <si>
    <t>Adaptive Management</t>
  </si>
  <si>
    <t>AM</t>
  </si>
  <si>
    <t>Xavier Espiau</t>
  </si>
  <si>
    <t>BD</t>
  </si>
  <si>
    <t>BU Program</t>
  </si>
  <si>
    <t>Working on Country</t>
  </si>
  <si>
    <t>WoC</t>
  </si>
  <si>
    <t>Indigenous Ranger Program</t>
  </si>
  <si>
    <t>IRP</t>
  </si>
  <si>
    <t>Ranger Jobs Program</t>
  </si>
  <si>
    <t>RJP</t>
  </si>
  <si>
    <t>Arnhem Land Fire Abatement</t>
  </si>
  <si>
    <t>ALFA</t>
  </si>
  <si>
    <t>Savannah Fire Management</t>
  </si>
  <si>
    <t>SFM</t>
  </si>
  <si>
    <t>Learning on Country Childeren &amp; Schooling Program</t>
  </si>
  <si>
    <t>Saving Native Species Program (Gamba)</t>
  </si>
  <si>
    <t>Joint Management Parks</t>
  </si>
  <si>
    <t>JMP</t>
  </si>
  <si>
    <t>NTG Aboriginal  Ranger Jobs Program</t>
  </si>
  <si>
    <t>ARGP</t>
  </si>
  <si>
    <t>Kakadu National Parks Program</t>
  </si>
  <si>
    <t>KNP</t>
  </si>
  <si>
    <t>Indigenous Protection Agency</t>
  </si>
  <si>
    <t>IPA</t>
  </si>
  <si>
    <t>Aboriginal Benefit Account</t>
  </si>
  <si>
    <t>ABA</t>
  </si>
  <si>
    <t>Northern Australia Quarantine Strategy</t>
  </si>
  <si>
    <t>NAQS</t>
  </si>
  <si>
    <t>FFS</t>
  </si>
  <si>
    <t>Capability Building Initiative</t>
  </si>
  <si>
    <t>CBI</t>
  </si>
  <si>
    <t xml:space="preserve">Region </t>
  </si>
  <si>
    <t>Project Officer(s)</t>
  </si>
  <si>
    <r>
      <rPr>
        <sz val="10"/>
        <color rgb="FFFF0000"/>
        <rFont val="Aptos Narrow"/>
      </rPr>
      <t xml:space="preserve">Comparing to your formula below:
</t>
    </r>
    <r>
      <rPr>
        <sz val="10"/>
        <color rgb="FF000000"/>
        <rFont val="Aptos Narrow"/>
      </rPr>
      <t>=XLOOKUP(AQ2,tRegions[Region],tRegions[[ProgramCoordinator]:[ProjectOfficer]]</t>
    </r>
    <r>
      <rPr>
        <u/>
        <sz val="10"/>
        <color rgb="FFC00000"/>
        <rFont val="Aptos Narrow"/>
      </rPr>
      <t xml:space="preserve">,""
</t>
    </r>
    <r>
      <rPr>
        <sz val="10"/>
        <color rgb="FFFF0000"/>
        <rFont val="Aptos Narrow"/>
      </rPr>
      <t>No comma between table ref. &amp; column heading ref!! What does the double quotation at end mean??Optional condition??</t>
    </r>
  </si>
  <si>
    <t>J Salt/A Gordon</t>
  </si>
  <si>
    <t>**why the comma in Return Array between table ref, &amp; column heading ref??
 I clicked  sheet tab CFCRegion  and converted sheet to Xcel table done the structured way!! Drives me crazy!!</t>
  </si>
  <si>
    <t>Victoria River District (VRD)</t>
  </si>
  <si>
    <t>L Gordon</t>
  </si>
  <si>
    <t>Borroloola Barkly (BB)</t>
  </si>
  <si>
    <t>M Pattison</t>
  </si>
  <si>
    <t>Western Top End (WTE)</t>
  </si>
  <si>
    <t>Tim BurBur</t>
  </si>
  <si>
    <t>PV Wyk/SH Aziz</t>
  </si>
  <si>
    <t>Gamba Program (Gamba)</t>
  </si>
  <si>
    <t>Tom Price</t>
  </si>
  <si>
    <t>D Alvarez/J Twycross</t>
  </si>
  <si>
    <t>Contracts (CM)</t>
  </si>
  <si>
    <t>D Orian</t>
  </si>
  <si>
    <t>Learning-on-Country (LoC)</t>
  </si>
  <si>
    <t>K Ferdinand</t>
  </si>
  <si>
    <t>**got away with this but used equal range sizes for look up array and return array not absolute!!</t>
  </si>
  <si>
    <t>Adaptive Management (MERI)</t>
  </si>
  <si>
    <t>X Espiau</t>
  </si>
  <si>
    <t>Do I have to be within the proper worksheet M365 Gamba Prog 06.05.2025 ?? Copying down up to certain row but loses absolute after</t>
  </si>
  <si>
    <t>Business Development (BD)</t>
  </si>
  <si>
    <t>BD Lord</t>
  </si>
  <si>
    <t xml:space="preserve">**How do we copy reference formulas down the rows without getting #N/A
</t>
  </si>
  <si>
    <t>Address Type</t>
  </si>
  <si>
    <t>Post Box Number</t>
  </si>
  <si>
    <t>PO Box</t>
  </si>
  <si>
    <t>Physical Address</t>
  </si>
  <si>
    <t>Phy Add</t>
  </si>
  <si>
    <t xml:space="preserve">Designation </t>
  </si>
  <si>
    <t>Audited</t>
  </si>
  <si>
    <t>Aud</t>
  </si>
  <si>
    <t>Unaudited</t>
  </si>
  <si>
    <t>Uad</t>
  </si>
  <si>
    <t>Not Required</t>
  </si>
  <si>
    <t xml:space="preserve">udit </t>
  </si>
  <si>
    <t>Contract Role</t>
  </si>
  <si>
    <t>Contract Manager</t>
  </si>
  <si>
    <t>Assistant Contract Manager</t>
  </si>
  <si>
    <t>Project Officer</t>
  </si>
  <si>
    <t>Coordinator</t>
  </si>
  <si>
    <t>Advisor</t>
  </si>
  <si>
    <t>Department Head</t>
  </si>
  <si>
    <t>Director</t>
  </si>
  <si>
    <t>Assistant Director</t>
  </si>
  <si>
    <t>Project Manager</t>
  </si>
  <si>
    <t>Assistant Project Manager</t>
  </si>
  <si>
    <t>egion</t>
  </si>
  <si>
    <t>All</t>
  </si>
  <si>
    <t>Mardbalk</t>
  </si>
  <si>
    <t>Yugul Mangi</t>
  </si>
  <si>
    <t>Numburrindi</t>
  </si>
  <si>
    <t>Njanma</t>
  </si>
  <si>
    <t>Timber Creek</t>
  </si>
  <si>
    <t>Wardaman</t>
  </si>
  <si>
    <t>Wudikulpiyerr</t>
  </si>
  <si>
    <t>Wagiman</t>
  </si>
  <si>
    <t>Garawa</t>
  </si>
  <si>
    <t>Waanyi Garawa</t>
  </si>
  <si>
    <t>Elliott</t>
  </si>
  <si>
    <t>Ganalanga Mindibirrina</t>
  </si>
  <si>
    <t>Malak Malak</t>
  </si>
  <si>
    <t>Garngi</t>
  </si>
  <si>
    <t>Bulgul</t>
  </si>
  <si>
    <t>Kenbi</t>
  </si>
  <si>
    <t>NIL</t>
  </si>
  <si>
    <t>Stakeholder   Status</t>
  </si>
  <si>
    <t>Primary</t>
  </si>
  <si>
    <t>Secondary</t>
  </si>
  <si>
    <t>Minor</t>
  </si>
  <si>
    <t>Alternative</t>
  </si>
  <si>
    <t>MS Payment Type</t>
  </si>
  <si>
    <t>On Contract Execution</t>
  </si>
  <si>
    <t>Interim</t>
  </si>
  <si>
    <t xml:space="preserve">Final </t>
  </si>
  <si>
    <t>RCTI</t>
  </si>
  <si>
    <t>Stakeholder</t>
  </si>
  <si>
    <t>National Indigenous Australian Agency</t>
  </si>
  <si>
    <t>NIAA</t>
  </si>
  <si>
    <t>Indigenous Land and Sea Corporation</t>
  </si>
  <si>
    <t>ILSC</t>
  </si>
  <si>
    <t>Commonwealth of Australia</t>
  </si>
  <si>
    <t>CoA</t>
  </si>
  <si>
    <t>National Australian Quarantine Service</t>
  </si>
  <si>
    <t>Northern Territory Government</t>
  </si>
  <si>
    <t>NTG</t>
  </si>
  <si>
    <t>Department of Climate Change, Energy, Environment and Water</t>
  </si>
  <si>
    <t>Department of Agriculture, Fisheries and Forestry</t>
  </si>
  <si>
    <t>DAFF</t>
  </si>
  <si>
    <t>Arnhem Land Fire Abatement NT Ltd</t>
  </si>
  <si>
    <t>ALFA NT Ltd</t>
  </si>
  <si>
    <t>Commonwealth Scientific and Industry Research Organization</t>
  </si>
  <si>
    <t xml:space="preserve">CSIRO </t>
  </si>
  <si>
    <t>National Australian Indigenous Land and Sea Management</t>
  </si>
  <si>
    <t>NAILSMA</t>
  </si>
  <si>
    <t>Department of Finance Canberra</t>
  </si>
  <si>
    <t>DoF</t>
  </si>
  <si>
    <t>Department of Infrastructure, Planning  and Land</t>
  </si>
  <si>
    <t>DIPL</t>
  </si>
  <si>
    <t>Director of National Parks</t>
  </si>
  <si>
    <t>DNP</t>
  </si>
  <si>
    <t xml:space="preserve">Internal </t>
  </si>
  <si>
    <t>External</t>
  </si>
  <si>
    <t>Reports</t>
  </si>
  <si>
    <t>Performance</t>
  </si>
  <si>
    <t>Cost Recovery</t>
  </si>
  <si>
    <t>Senate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</si>
</sst>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9">
    <font>
      <sz val="11"/>
      <color theme="1"/>
      <name val="Aptos Narrow"/>
      <family val="2"/>
      <scheme val="minor"/>
    </font>
    <font>
      <b/>
      <sz val="8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b/>
      <sz val="8"/>
      <color rgb="FFFF0000"/>
      <name val="Calibri"/>
      <family val="2"/>
    </font>
    <font>
      <sz val="8"/>
      <color rgb="FFFF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rgb="FFFFFFFF"/>
      <name val="Calibri"/>
      <family val="2"/>
    </font>
    <font>
      <u/>
      <sz val="11"/>
      <color theme="1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0"/>
      <color rgb="FFFF0000"/>
      <name val="Aptos Narrow"/>
      <scheme val="minor"/>
    </font>
    <font>
      <sz val="10"/>
      <color theme="1"/>
      <name val="Aptos Narrow"/>
      <scheme val="minor"/>
    </font>
    <font>
      <sz val="10"/>
      <color rgb="FFFF0000"/>
      <name val="Aptos Narrow"/>
    </font>
    <font>
      <sz val="10"/>
      <color rgb="FF000000"/>
      <name val="Aptos Narrow"/>
    </font>
    <font>
      <sz val="10"/>
      <color theme="1"/>
      <name val="Aptos Narrow"/>
    </font>
    <font>
      <u/>
      <sz val="10"/>
      <color rgb="FFC00000"/>
      <name val="Aptos Narrow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</fills>
  <borders count="10">
    <border>
      <left/>
      <right/>
      <top/>
      <bottom/>
      <diagonal/>
    </border>
    <border>
      <left/>
      <right/>
      <top style="thin">
        <color rgb="FFBFBFBF"/>
      </top>
      <bottom style="thin">
        <color indexed="64"/>
      </bottom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rgb="FF8EA9DB"/>
      </left>
      <right/>
      <top style="thin">
        <color rgb="FF8EA9DB"/>
      </top>
      <bottom style="thin">
        <color rgb="FF8EA9DB"/>
      </bottom>
      <diagonal/>
    </border>
    <border>
      <left/>
      <right style="thin">
        <color rgb="FF8EA9DB"/>
      </right>
      <top style="thin">
        <color rgb="FF8EA9DB"/>
      </top>
      <bottom style="thin">
        <color rgb="FF8EA9DB"/>
      </bottom>
      <diagonal/>
    </border>
    <border>
      <left/>
      <right/>
      <top style="thin">
        <color rgb="FF8EA9DB"/>
      </top>
      <bottom style="thin">
        <color rgb="FF8EA9DB"/>
      </bottom>
      <diagonal/>
    </border>
    <border>
      <left style="thin">
        <color rgb="FF8EA9DB"/>
      </left>
      <right/>
      <top/>
      <bottom style="thin">
        <color rgb="FF8EA9DB"/>
      </bottom>
      <diagonal/>
    </border>
    <border>
      <left/>
      <right/>
      <top/>
      <bottom style="thin">
        <color rgb="FF8EA9DB"/>
      </bottom>
      <diagonal/>
    </border>
    <border>
      <left/>
      <right style="thin">
        <color rgb="FF8EA9DB"/>
      </right>
      <top/>
      <bottom style="thin">
        <color rgb="FF8EA9DB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5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6" borderId="0" xfId="0" applyFont="1" applyFill="1" applyAlignment="1">
      <alignment wrapText="1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8" fontId="5" fillId="0" borderId="0" xfId="0" applyNumberFormat="1" applyFont="1"/>
    <xf numFmtId="0" fontId="6" fillId="0" borderId="0" xfId="0" applyFont="1"/>
    <xf numFmtId="0" fontId="6" fillId="0" borderId="3" xfId="0" applyFont="1" applyBorder="1"/>
    <xf numFmtId="0" fontId="7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8" fillId="0" borderId="0" xfId="0" applyFont="1"/>
    <xf numFmtId="14" fontId="4" fillId="0" borderId="0" xfId="0" applyNumberFormat="1" applyFont="1"/>
    <xf numFmtId="14" fontId="5" fillId="0" borderId="0" xfId="0" applyNumberFormat="1" applyFont="1"/>
    <xf numFmtId="0" fontId="9" fillId="0" borderId="0" xfId="0" applyFont="1"/>
    <xf numFmtId="0" fontId="1" fillId="0" borderId="0" xfId="0" applyFont="1"/>
    <xf numFmtId="8" fontId="1" fillId="0" borderId="0" xfId="0" applyNumberFormat="1" applyFont="1"/>
    <xf numFmtId="0" fontId="10" fillId="7" borderId="4" xfId="0" applyFont="1" applyFill="1" applyBorder="1"/>
    <xf numFmtId="0" fontId="10" fillId="7" borderId="5" xfId="0" applyFont="1" applyFill="1" applyBorder="1"/>
    <xf numFmtId="0" fontId="2" fillId="8" borderId="4" xfId="0" applyFont="1" applyFill="1" applyBorder="1"/>
    <xf numFmtId="0" fontId="2" fillId="8" borderId="5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2" fillId="8" borderId="0" xfId="0" applyFont="1" applyFill="1"/>
    <xf numFmtId="0" fontId="10" fillId="7" borderId="6" xfId="0" applyFont="1" applyFill="1" applyBorder="1"/>
    <xf numFmtId="0" fontId="2" fillId="8" borderId="6" xfId="0" applyFont="1" applyFill="1" applyBorder="1"/>
    <xf numFmtId="0" fontId="2" fillId="0" borderId="6" xfId="0" applyFont="1" applyBorder="1"/>
    <xf numFmtId="0" fontId="2" fillId="0" borderId="4" xfId="0" quotePrefix="1" applyFont="1" applyBorder="1"/>
    <xf numFmtId="0" fontId="2" fillId="0" borderId="6" xfId="0" quotePrefix="1" applyFont="1" applyBorder="1"/>
    <xf numFmtId="0" fontId="2" fillId="0" borderId="5" xfId="0" quotePrefix="1" applyFont="1" applyBorder="1"/>
    <xf numFmtId="0" fontId="0" fillId="0" borderId="0" xfId="0" applyAlignment="1">
      <alignment horizontal="center"/>
    </xf>
    <xf numFmtId="14" fontId="0" fillId="0" borderId="0" xfId="0" applyNumberFormat="1"/>
    <xf numFmtId="0" fontId="10" fillId="7" borderId="7" xfId="0" applyFont="1" applyFill="1" applyBorder="1"/>
    <xf numFmtId="0" fontId="10" fillId="7" borderId="8" xfId="0" applyFont="1" applyFill="1" applyBorder="1"/>
    <xf numFmtId="0" fontId="10" fillId="7" borderId="9" xfId="0" applyFont="1" applyFill="1" applyBorder="1"/>
    <xf numFmtId="0" fontId="11" fillId="0" borderId="0" xfId="1"/>
    <xf numFmtId="0" fontId="0" fillId="0" borderId="0" xfId="0" applyAlignment="1"/>
    <xf numFmtId="0" fontId="13" fillId="0" borderId="0" xfId="0" applyFont="1" applyAlignment="1">
      <alignment wrapText="1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3">
    <dxf>
      <border outline="0">
        <bottom style="thin">
          <color rgb="FF8EA9DB"/>
        </bottom>
      </border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rgb="FF4472C4"/>
          <bgColor rgb="FF4472C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581025</xdr:colOff>
      <xdr:row>0</xdr:row>
      <xdr:rowOff>0</xdr:rowOff>
    </xdr:from>
    <xdr:to>
      <xdr:col>19</xdr:col>
      <xdr:colOff>276225</xdr:colOff>
      <xdr:row>1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0310218-0E5F-4785-728C-3CD2A2CFE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34600" y="0"/>
          <a:ext cx="4572000" cy="257175"/>
        </a:xfrm>
        <a:prstGeom prst="rect">
          <a:avLst/>
        </a:prstGeom>
      </xdr:spPr>
    </xdr:pic>
    <xdr:clientData/>
  </xdr:twoCellAnchor>
  <xdr:twoCellAnchor>
    <xdr:from>
      <xdr:col>11</xdr:col>
      <xdr:colOff>333375</xdr:colOff>
      <xdr:row>0</xdr:row>
      <xdr:rowOff>152400</xdr:rowOff>
    </xdr:from>
    <xdr:to>
      <xdr:col>11</xdr:col>
      <xdr:colOff>457200</xdr:colOff>
      <xdr:row>7</xdr:row>
      <xdr:rowOff>28575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91579137-0C7D-E38A-A129-548D0ECB3960}"/>
            </a:ext>
            <a:ext uri="{147F2762-F138-4A5C-976F-8EAC2B608ADB}">
              <a16:predDERef xmlns:a16="http://schemas.microsoft.com/office/drawing/2014/main" pred="{F0310218-0E5F-4785-728C-3CD2A2CFEF78}"/>
            </a:ext>
          </a:extLst>
        </xdr:cNvPr>
        <xdr:cNvSpPr/>
      </xdr:nvSpPr>
      <xdr:spPr>
        <a:xfrm rot="801307">
          <a:off x="9886950" y="152400"/>
          <a:ext cx="123825" cy="120967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 editAs="oneCell">
    <xdr:from>
      <xdr:col>17</xdr:col>
      <xdr:colOff>95250</xdr:colOff>
      <xdr:row>4</xdr:row>
      <xdr:rowOff>123825</xdr:rowOff>
    </xdr:from>
    <xdr:to>
      <xdr:col>20</xdr:col>
      <xdr:colOff>171450</xdr:colOff>
      <xdr:row>6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2C3D6A-1CF8-25B1-5AA7-467FB69A1E96}"/>
            </a:ext>
            <a:ext uri="{147F2762-F138-4A5C-976F-8EAC2B608ADB}">
              <a16:predDERef xmlns:a16="http://schemas.microsoft.com/office/drawing/2014/main" pred="{91579137-0C7D-E38A-A129-548D0ECB3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06425" y="885825"/>
          <a:ext cx="1905000" cy="285750"/>
        </a:xfrm>
        <a:prstGeom prst="rect">
          <a:avLst/>
        </a:prstGeom>
      </xdr:spPr>
    </xdr:pic>
    <xdr:clientData/>
  </xdr:twoCellAnchor>
  <xdr:twoCellAnchor>
    <xdr:from>
      <xdr:col>16</xdr:col>
      <xdr:colOff>495300</xdr:colOff>
      <xdr:row>5</xdr:row>
      <xdr:rowOff>19050</xdr:rowOff>
    </xdr:from>
    <xdr:to>
      <xdr:col>17</xdr:col>
      <xdr:colOff>9525</xdr:colOff>
      <xdr:row>7</xdr:row>
      <xdr:rowOff>76200</xdr:rowOff>
    </xdr:to>
    <xdr:sp macro="" textlink="">
      <xdr:nvSpPr>
        <xdr:cNvPr id="5" name="Down Arrow 4">
          <a:extLst>
            <a:ext uri="{FF2B5EF4-FFF2-40B4-BE49-F238E27FC236}">
              <a16:creationId xmlns:a16="http://schemas.microsoft.com/office/drawing/2014/main" id="{C1FF6196-E1AB-4D75-8A9C-647DC3A5AE39}"/>
            </a:ext>
            <a:ext uri="{147F2762-F138-4A5C-976F-8EAC2B608ADB}">
              <a16:predDERef xmlns:a16="http://schemas.microsoft.com/office/drawing/2014/main" pred="{FA2C3D6A-1CF8-25B1-5AA7-467FB69A1E96}"/>
            </a:ext>
          </a:extLst>
        </xdr:cNvPr>
        <xdr:cNvSpPr/>
      </xdr:nvSpPr>
      <xdr:spPr>
        <a:xfrm rot="2569515">
          <a:off x="13096875" y="971550"/>
          <a:ext cx="123825" cy="43815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5734BD-EA2D-4045-997C-572118DCC9A8}" name="Table1" displayName="Table1" ref="A1:C30" totalsRowShown="0" headerRowDxfId="2" headerRowBorderDxfId="0" tableBorderDxfId="1">
  <autoFilter ref="A1:C30" xr:uid="{CE5734BD-EA2D-4045-997C-572118DCC9A8}"/>
  <tableColumns count="3">
    <tableColumn id="1" xr3:uid="{BBB75816-2357-4E6C-A4B1-A1133804753C}" name="Region "/>
    <tableColumn id="2" xr3:uid="{0EB54903-763C-42CC-9F1E-4DF7946C2CCB}" name="Program Coordinator"/>
    <tableColumn id="3" xr3:uid="{9ECC8373-6467-4C92-9FC3-65F4517C8A4D}" name="Project Officer(s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2"/>
  <sheetViews>
    <sheetView topLeftCell="U1" workbookViewId="0">
      <selection activeCell="AR9" sqref="AR9"/>
    </sheetView>
  </sheetViews>
  <sheetFormatPr defaultRowHeight="15"/>
  <cols>
    <col min="33" max="33" width="12.140625" customWidth="1"/>
    <col min="34" max="34" width="17.5703125" bestFit="1" customWidth="1"/>
    <col min="38" max="38" width="10.5703125" customWidth="1"/>
    <col min="43" max="43" width="15.140625" customWidth="1"/>
    <col min="47" max="47" width="9.28515625" bestFit="1" customWidth="1"/>
  </cols>
  <sheetData>
    <row r="1" spans="1:52" ht="46.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5" t="s">
        <v>13</v>
      </c>
      <c r="O1" s="5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7" t="s">
        <v>31</v>
      </c>
      <c r="AG1" s="7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7" t="s">
        <v>38</v>
      </c>
      <c r="AN1" s="7" t="s">
        <v>39</v>
      </c>
      <c r="AO1" s="7" t="s">
        <v>40</v>
      </c>
      <c r="AP1" s="8" t="s">
        <v>41</v>
      </c>
      <c r="AQ1" s="8" t="s">
        <v>42</v>
      </c>
      <c r="AR1" s="8" t="s">
        <v>43</v>
      </c>
      <c r="AS1" s="8" t="s">
        <v>44</v>
      </c>
      <c r="AT1" s="8" t="s">
        <v>45</v>
      </c>
      <c r="AU1" s="9" t="s">
        <v>46</v>
      </c>
      <c r="AV1" s="9" t="s">
        <v>47</v>
      </c>
      <c r="AW1" s="9" t="s">
        <v>48</v>
      </c>
      <c r="AX1" s="9" t="s">
        <v>49</v>
      </c>
      <c r="AY1" s="9" t="s">
        <v>50</v>
      </c>
      <c r="AZ1" s="10"/>
    </row>
    <row r="2" spans="1:52">
      <c r="A2" s="11"/>
      <c r="B2" s="11"/>
      <c r="C2" s="11"/>
      <c r="D2" s="12"/>
      <c r="E2" s="11" t="s">
        <v>51</v>
      </c>
      <c r="F2" s="11"/>
      <c r="G2" s="14">
        <v>6455446.7999999998</v>
      </c>
      <c r="H2" s="11" t="s">
        <v>52</v>
      </c>
      <c r="I2" s="11"/>
      <c r="J2" s="11" t="s">
        <v>53</v>
      </c>
      <c r="K2" s="11"/>
      <c r="L2" s="11"/>
      <c r="M2" s="11" t="s">
        <v>54</v>
      </c>
      <c r="N2" s="11"/>
      <c r="O2" s="12"/>
      <c r="P2" s="12" t="s">
        <v>55</v>
      </c>
      <c r="Q2" s="11" t="s">
        <v>56</v>
      </c>
      <c r="R2" s="11" t="s">
        <v>55</v>
      </c>
      <c r="S2" s="11" t="s">
        <v>57</v>
      </c>
      <c r="T2" s="11"/>
      <c r="U2" s="11"/>
      <c r="V2" s="15">
        <v>1</v>
      </c>
      <c r="W2" s="11"/>
      <c r="X2" s="12"/>
      <c r="Y2" s="11" t="s">
        <v>58</v>
      </c>
      <c r="Z2" s="12"/>
      <c r="AA2" s="16" t="s">
        <v>59</v>
      </c>
      <c r="AB2" s="11">
        <v>1.1000000000000001</v>
      </c>
      <c r="AC2" s="11"/>
      <c r="AD2" s="11"/>
      <c r="AE2" s="17"/>
      <c r="AF2" s="17" t="s">
        <v>60</v>
      </c>
      <c r="AG2" s="14">
        <v>2997500</v>
      </c>
      <c r="AH2" s="12"/>
      <c r="AI2" s="13"/>
      <c r="AJ2" s="13"/>
      <c r="AK2" s="13"/>
      <c r="AL2" s="11"/>
      <c r="AM2" s="11"/>
      <c r="AN2" s="17"/>
      <c r="AO2" s="11"/>
      <c r="AP2" s="11"/>
      <c r="AQ2" s="19" t="s">
        <v>61</v>
      </c>
      <c r="AR2" s="19"/>
      <c r="AS2" s="19"/>
      <c r="AT2" s="19"/>
      <c r="AU2" s="21">
        <f ca="1">TODAY()</f>
        <v>45790</v>
      </c>
      <c r="AV2" s="11"/>
      <c r="AW2" s="21">
        <f ca="1">TODAY()</f>
        <v>45790</v>
      </c>
      <c r="AX2" s="11"/>
      <c r="AY2" s="11"/>
      <c r="AZ2" s="10"/>
    </row>
    <row r="3" spans="1:52">
      <c r="A3" s="11"/>
      <c r="B3" s="11"/>
      <c r="C3" s="11"/>
      <c r="D3" s="12"/>
      <c r="E3" s="11"/>
      <c r="F3" s="11"/>
      <c r="G3" s="11"/>
      <c r="H3" s="11"/>
      <c r="I3" s="11"/>
      <c r="J3" s="20"/>
      <c r="K3" s="20"/>
      <c r="L3" s="20"/>
      <c r="M3" s="20"/>
      <c r="N3" s="20"/>
      <c r="O3" s="20"/>
      <c r="P3" s="12"/>
      <c r="Q3" s="11"/>
      <c r="R3" s="11"/>
      <c r="S3" s="20"/>
      <c r="T3" s="20"/>
      <c r="U3" s="20"/>
      <c r="V3" s="20"/>
      <c r="W3" s="20"/>
      <c r="X3" s="12"/>
      <c r="Y3" s="20"/>
      <c r="Z3" s="12"/>
      <c r="AA3" s="20"/>
      <c r="AB3" s="20"/>
      <c r="AC3" s="11">
        <v>1.1100000000000001</v>
      </c>
      <c r="AD3" s="11"/>
      <c r="AE3" s="11" t="s">
        <v>62</v>
      </c>
      <c r="AF3" s="17" t="s">
        <v>63</v>
      </c>
      <c r="AG3" s="17"/>
      <c r="AH3" s="14">
        <v>797500</v>
      </c>
      <c r="AI3" s="13"/>
      <c r="AJ3" s="13"/>
      <c r="AK3" s="13"/>
      <c r="AL3" s="21">
        <v>44938</v>
      </c>
      <c r="AM3" s="21" t="s">
        <v>64</v>
      </c>
      <c r="AN3" s="17"/>
      <c r="AO3" s="11"/>
      <c r="AP3" s="11"/>
      <c r="AQ3" s="19"/>
      <c r="AR3" s="19"/>
      <c r="AS3" s="19"/>
      <c r="AT3" s="19"/>
      <c r="AU3" s="21"/>
      <c r="AV3" s="11"/>
      <c r="AW3" s="21"/>
      <c r="AX3" s="11"/>
      <c r="AY3" s="11"/>
      <c r="AZ3" s="10"/>
    </row>
    <row r="4" spans="1:5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3">
        <v>1.1200000000000001</v>
      </c>
      <c r="AD4" s="12"/>
      <c r="AE4" s="13" t="s">
        <v>65</v>
      </c>
      <c r="AF4" s="13" t="s">
        <v>63</v>
      </c>
      <c r="AG4" s="12"/>
      <c r="AH4" s="14">
        <v>1100000</v>
      </c>
      <c r="AI4" s="12"/>
      <c r="AJ4" s="12"/>
      <c r="AK4" s="12"/>
      <c r="AL4" s="21" t="s">
        <v>66</v>
      </c>
      <c r="AM4" s="21" t="s">
        <v>66</v>
      </c>
      <c r="AN4" s="17"/>
      <c r="AO4" s="11"/>
      <c r="AP4" s="11"/>
      <c r="AQ4" s="19"/>
      <c r="AR4" s="19"/>
      <c r="AS4" s="19"/>
      <c r="AT4" s="19"/>
      <c r="AU4" s="21"/>
      <c r="AV4" s="11"/>
      <c r="AW4" s="21"/>
      <c r="AX4" s="11"/>
      <c r="AY4" s="11"/>
      <c r="AZ4" s="10"/>
    </row>
    <row r="5" spans="1:52">
      <c r="A5" s="13"/>
      <c r="B5" s="13"/>
      <c r="C5" s="13"/>
      <c r="D5" s="12"/>
      <c r="E5" s="11"/>
      <c r="F5" s="11"/>
      <c r="G5" s="13"/>
      <c r="H5" s="13"/>
      <c r="I5" s="13"/>
      <c r="J5" s="20"/>
      <c r="K5" s="20"/>
      <c r="L5" s="20"/>
      <c r="M5" s="20"/>
      <c r="N5" s="20"/>
      <c r="O5" s="20"/>
      <c r="P5" s="12"/>
      <c r="Q5" s="13"/>
      <c r="R5" s="13"/>
      <c r="S5" s="20"/>
      <c r="T5" s="20"/>
      <c r="U5" s="20"/>
      <c r="V5" s="20"/>
      <c r="W5" s="20"/>
      <c r="X5" s="12"/>
      <c r="Y5" s="20"/>
      <c r="Z5" s="12"/>
      <c r="AA5" s="20"/>
      <c r="AB5" s="20"/>
      <c r="AC5" s="13">
        <v>1.1299999999999999</v>
      </c>
      <c r="AD5" s="13"/>
      <c r="AE5" s="13" t="s">
        <v>67</v>
      </c>
      <c r="AF5" s="17" t="s">
        <v>63</v>
      </c>
      <c r="AG5" s="17"/>
      <c r="AH5" s="14">
        <v>1100000</v>
      </c>
      <c r="AI5" s="13"/>
      <c r="AJ5" s="13"/>
      <c r="AK5" s="13"/>
      <c r="AL5" s="22">
        <v>45295</v>
      </c>
      <c r="AM5" s="13" t="s">
        <v>68</v>
      </c>
      <c r="AN5" s="17"/>
      <c r="AO5" s="11"/>
      <c r="AP5" s="11"/>
      <c r="AQ5" s="19"/>
      <c r="AR5" s="19"/>
      <c r="AS5" s="19"/>
      <c r="AT5" s="19"/>
      <c r="AU5" s="21"/>
      <c r="AV5" s="11"/>
      <c r="AW5" s="21"/>
      <c r="AX5" s="11"/>
      <c r="AY5" s="11"/>
      <c r="AZ5" s="10"/>
    </row>
    <row r="6" spans="1:52">
      <c r="A6" s="11"/>
      <c r="B6" s="11"/>
      <c r="C6" s="11"/>
      <c r="D6" s="12"/>
      <c r="E6" s="11"/>
      <c r="F6" s="11"/>
      <c r="G6" s="11"/>
      <c r="H6" s="11"/>
      <c r="I6" s="11"/>
      <c r="J6" s="12"/>
      <c r="K6" s="12"/>
      <c r="L6" s="12"/>
      <c r="M6" s="12"/>
      <c r="N6" s="12"/>
      <c r="O6" s="12"/>
      <c r="P6" s="12"/>
      <c r="Q6" s="11"/>
      <c r="R6" s="11"/>
      <c r="S6" s="12"/>
      <c r="T6" s="12"/>
      <c r="U6" s="12"/>
      <c r="V6" s="12"/>
      <c r="W6" s="12"/>
      <c r="X6" s="12"/>
      <c r="Y6" s="12"/>
      <c r="Z6" s="12"/>
      <c r="AA6" s="16" t="s">
        <v>69</v>
      </c>
      <c r="AB6" s="11">
        <v>1.2</v>
      </c>
      <c r="AC6" s="12"/>
      <c r="AD6" s="12"/>
      <c r="AE6" s="23"/>
      <c r="AF6" s="17" t="s">
        <v>70</v>
      </c>
      <c r="AG6" s="25">
        <v>1595000</v>
      </c>
      <c r="AH6" s="12"/>
      <c r="AI6" s="24"/>
      <c r="AJ6" s="24"/>
      <c r="AK6" s="24"/>
      <c r="AL6" s="11"/>
      <c r="AM6" s="11"/>
      <c r="AN6" s="17"/>
      <c r="AO6" s="11"/>
      <c r="AP6" s="11"/>
      <c r="AQ6" s="19"/>
      <c r="AR6" s="19"/>
      <c r="AS6" s="19"/>
      <c r="AT6" s="19"/>
      <c r="AU6" s="21"/>
      <c r="AV6" s="11"/>
      <c r="AW6" s="21"/>
      <c r="AX6" s="11"/>
      <c r="AY6" s="11"/>
      <c r="AZ6" s="10"/>
    </row>
    <row r="7" spans="1:52">
      <c r="A7" s="13"/>
      <c r="B7" s="13"/>
      <c r="C7" s="13"/>
      <c r="D7" s="12"/>
      <c r="E7" s="11"/>
      <c r="F7" s="11"/>
      <c r="G7" s="13"/>
      <c r="H7" s="13"/>
      <c r="I7" s="13"/>
      <c r="J7" s="12"/>
      <c r="K7" s="12"/>
      <c r="L7" s="12"/>
      <c r="M7" s="12"/>
      <c r="N7" s="12"/>
      <c r="O7" s="12"/>
      <c r="P7" s="12"/>
      <c r="Q7" s="13"/>
      <c r="R7" s="13"/>
      <c r="S7" s="12"/>
      <c r="T7" s="12"/>
      <c r="U7" s="12"/>
      <c r="V7" s="12"/>
      <c r="W7" s="12"/>
      <c r="X7" s="12"/>
      <c r="Y7" s="12"/>
      <c r="Z7" s="12"/>
      <c r="AA7" s="12"/>
      <c r="AB7" s="12"/>
      <c r="AC7" s="13" t="s">
        <v>71</v>
      </c>
      <c r="AD7" s="13"/>
      <c r="AE7" s="13" t="s">
        <v>72</v>
      </c>
      <c r="AF7" s="13"/>
      <c r="AG7" s="13"/>
      <c r="AH7" s="14">
        <v>495000</v>
      </c>
      <c r="AI7" s="13"/>
      <c r="AJ7" s="13"/>
      <c r="AK7" s="13"/>
      <c r="AL7" s="22">
        <v>45299</v>
      </c>
      <c r="AM7" s="13" t="s">
        <v>73</v>
      </c>
      <c r="AN7" s="17"/>
      <c r="AO7" s="11"/>
      <c r="AP7" s="11"/>
      <c r="AQ7" s="19"/>
      <c r="AR7" s="19"/>
      <c r="AS7" s="19"/>
      <c r="AT7" s="19"/>
      <c r="AU7" s="21"/>
      <c r="AV7" s="11"/>
      <c r="AW7" s="21"/>
      <c r="AX7" s="11"/>
      <c r="AY7" s="11"/>
      <c r="AZ7" s="10"/>
    </row>
    <row r="8" spans="1:52">
      <c r="A8" s="11"/>
      <c r="B8" s="11"/>
      <c r="C8" s="11"/>
      <c r="D8" s="12"/>
      <c r="E8" s="11"/>
      <c r="F8" s="11"/>
      <c r="G8" s="11"/>
      <c r="H8" s="11"/>
      <c r="I8" s="11"/>
      <c r="J8" s="12"/>
      <c r="K8" s="12"/>
      <c r="L8" s="12"/>
      <c r="M8" s="12"/>
      <c r="N8" s="12"/>
      <c r="O8" s="12"/>
      <c r="P8" s="12"/>
      <c r="Q8" s="11"/>
      <c r="R8" s="11"/>
      <c r="S8" s="12"/>
      <c r="T8" s="12"/>
      <c r="U8" s="12"/>
      <c r="V8" s="12"/>
      <c r="W8" s="12"/>
      <c r="X8" s="12"/>
      <c r="Y8" s="12"/>
      <c r="Z8" s="12"/>
      <c r="AA8" s="12"/>
      <c r="AB8" s="12"/>
      <c r="AC8" s="11" t="s">
        <v>74</v>
      </c>
      <c r="AD8" s="11"/>
      <c r="AE8" s="11" t="s">
        <v>67</v>
      </c>
      <c r="AF8" s="11"/>
      <c r="AG8" s="11"/>
      <c r="AH8" s="14">
        <v>1100000</v>
      </c>
      <c r="AI8" s="13"/>
      <c r="AJ8" s="13"/>
      <c r="AK8" s="17" t="s">
        <v>75</v>
      </c>
      <c r="AL8" s="21">
        <v>45661</v>
      </c>
      <c r="AM8" s="11" t="s">
        <v>76</v>
      </c>
      <c r="AN8" s="17"/>
      <c r="AO8" s="11"/>
      <c r="AP8" s="11"/>
      <c r="AQ8" s="19"/>
      <c r="AR8" s="19"/>
      <c r="AS8" s="19"/>
      <c r="AT8" s="19"/>
      <c r="AU8" s="21"/>
      <c r="AV8" s="11"/>
      <c r="AW8" s="21"/>
      <c r="AX8" s="11"/>
      <c r="AY8" s="11"/>
      <c r="AZ8" s="10"/>
    </row>
    <row r="9" spans="1:52">
      <c r="A9" s="11"/>
      <c r="B9" s="11"/>
      <c r="C9" s="11"/>
      <c r="D9" s="12"/>
      <c r="E9" s="11"/>
      <c r="F9" s="11"/>
      <c r="G9" s="11"/>
      <c r="H9" s="11"/>
      <c r="I9" s="11"/>
      <c r="J9" s="12"/>
      <c r="K9" s="12"/>
      <c r="L9" s="12"/>
      <c r="M9" s="12"/>
      <c r="N9" s="12"/>
      <c r="O9" s="12"/>
      <c r="P9" s="12"/>
      <c r="Q9" s="11"/>
      <c r="R9" s="11"/>
      <c r="S9" s="12"/>
      <c r="T9" s="12"/>
      <c r="U9" s="12"/>
      <c r="V9" s="12"/>
      <c r="W9" s="12"/>
      <c r="X9" s="12"/>
      <c r="Y9" s="12"/>
      <c r="Z9" s="12"/>
      <c r="AA9" s="16" t="s">
        <v>69</v>
      </c>
      <c r="AB9" s="11">
        <v>1.3</v>
      </c>
      <c r="AC9" s="12"/>
      <c r="AD9" s="12"/>
      <c r="AE9" s="17"/>
      <c r="AF9" s="17" t="s">
        <v>77</v>
      </c>
      <c r="AG9" s="25">
        <v>1862946.8</v>
      </c>
      <c r="AH9" s="12"/>
      <c r="AI9" s="24"/>
      <c r="AJ9" s="24"/>
      <c r="AK9" s="17"/>
      <c r="AL9" s="11"/>
      <c r="AM9" s="11"/>
      <c r="AN9" s="17"/>
      <c r="AO9" s="11"/>
      <c r="AP9" s="11"/>
      <c r="AQ9" s="19"/>
      <c r="AR9" s="19" t="e" cm="1">
        <f t="array" ref="AR9">_xlfn.XLOOKUP(CFCRegion!A2,CFCRegion!A1,CFCRegion!B1:C1)</f>
        <v>#N/A</v>
      </c>
      <c r="AS9" s="19"/>
      <c r="AT9" s="19"/>
      <c r="AU9" s="21"/>
      <c r="AV9" s="11"/>
      <c r="AW9" s="21"/>
      <c r="AX9" s="11"/>
      <c r="AY9" s="11"/>
      <c r="AZ9" s="10"/>
    </row>
    <row r="10" spans="1:52">
      <c r="A10" s="11"/>
      <c r="B10" s="11"/>
      <c r="C10" s="11"/>
      <c r="D10" s="12"/>
      <c r="E10" s="11"/>
      <c r="F10" s="11"/>
      <c r="G10" s="11"/>
      <c r="H10" s="11"/>
      <c r="I10" s="11"/>
      <c r="J10" s="12"/>
      <c r="K10" s="12"/>
      <c r="L10" s="12"/>
      <c r="M10" s="12"/>
      <c r="N10" s="12"/>
      <c r="O10" s="12"/>
      <c r="P10" s="12"/>
      <c r="Q10" s="11"/>
      <c r="R10" s="11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1" t="s">
        <v>78</v>
      </c>
      <c r="AD10" s="11"/>
      <c r="AE10" s="11" t="s">
        <v>72</v>
      </c>
      <c r="AF10" s="11"/>
      <c r="AG10" s="11"/>
      <c r="AH10" s="14">
        <v>825000</v>
      </c>
      <c r="AI10" s="13"/>
      <c r="AJ10" s="13"/>
      <c r="AK10" s="17" t="s">
        <v>79</v>
      </c>
      <c r="AL10" s="21">
        <v>45665</v>
      </c>
      <c r="AM10" s="11" t="s">
        <v>80</v>
      </c>
      <c r="AN10" s="17"/>
      <c r="AO10" s="11"/>
      <c r="AP10" s="11"/>
      <c r="AQ10" s="19"/>
      <c r="AR10" s="19"/>
      <c r="AS10" s="19"/>
      <c r="AT10" s="19"/>
      <c r="AU10" s="21"/>
      <c r="AV10" s="11"/>
      <c r="AW10" s="21"/>
      <c r="AX10" s="11"/>
      <c r="AY10" s="11"/>
      <c r="AZ10" s="10"/>
    </row>
    <row r="11" spans="1:52">
      <c r="A11" s="11"/>
      <c r="B11" s="11"/>
      <c r="C11" s="11"/>
      <c r="D11" s="12"/>
      <c r="E11" s="11"/>
      <c r="F11" s="11"/>
      <c r="G11" s="11"/>
      <c r="H11" s="11"/>
      <c r="I11" s="11"/>
      <c r="J11" s="12"/>
      <c r="K11" s="12"/>
      <c r="L11" s="12"/>
      <c r="M11" s="12"/>
      <c r="N11" s="12"/>
      <c r="O11" s="12"/>
      <c r="P11" s="12"/>
      <c r="Q11" s="11"/>
      <c r="R11" s="11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1" t="s">
        <v>81</v>
      </c>
      <c r="AD11" s="11"/>
      <c r="AE11" s="11" t="s">
        <v>67</v>
      </c>
      <c r="AF11" s="11"/>
      <c r="AG11" s="11"/>
      <c r="AH11" s="14">
        <v>762946.8</v>
      </c>
      <c r="AI11" s="13"/>
      <c r="AJ11" s="13"/>
      <c r="AK11" s="17" t="s">
        <v>82</v>
      </c>
      <c r="AL11" s="21">
        <v>46026</v>
      </c>
      <c r="AM11" s="11" t="s">
        <v>83</v>
      </c>
      <c r="AN11" s="17"/>
      <c r="AO11" s="11"/>
      <c r="AP11" s="11"/>
      <c r="AQ11" s="19"/>
      <c r="AR11" s="19"/>
      <c r="AS11" s="19"/>
      <c r="AT11" s="19"/>
      <c r="AU11" s="21"/>
      <c r="AV11" s="11"/>
      <c r="AW11" s="21"/>
      <c r="AX11" s="11"/>
      <c r="AY11" s="11"/>
      <c r="AZ11" s="10"/>
    </row>
    <row r="12" spans="1:52">
      <c r="A12" s="11"/>
      <c r="B12" s="11"/>
      <c r="C12" s="11"/>
      <c r="D12" s="12"/>
      <c r="E12" s="11"/>
      <c r="F12" s="11"/>
      <c r="G12" s="11"/>
      <c r="H12" s="11"/>
      <c r="I12" s="11"/>
      <c r="J12" s="12"/>
      <c r="K12" s="12"/>
      <c r="L12" s="12"/>
      <c r="M12" s="12"/>
      <c r="N12" s="12"/>
      <c r="O12" s="12"/>
      <c r="P12" s="12"/>
      <c r="Q12" s="11"/>
      <c r="R12" s="11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1" t="s">
        <v>84</v>
      </c>
      <c r="AD12" s="11"/>
      <c r="AE12" s="11" t="s">
        <v>85</v>
      </c>
      <c r="AF12" s="11"/>
      <c r="AG12" s="11"/>
      <c r="AH12" s="14">
        <v>275000</v>
      </c>
      <c r="AI12" s="13"/>
      <c r="AJ12" s="13"/>
      <c r="AK12" s="17"/>
      <c r="AL12" s="21">
        <v>46028</v>
      </c>
      <c r="AM12" s="11" t="s">
        <v>56</v>
      </c>
      <c r="AN12" s="17"/>
      <c r="AO12" s="11"/>
      <c r="AP12" s="11"/>
      <c r="AQ12" s="19"/>
      <c r="AR12" s="19"/>
      <c r="AS12" s="19"/>
      <c r="AT12" s="19"/>
      <c r="AU12" s="21"/>
      <c r="AV12" s="11"/>
      <c r="AW12" s="21"/>
      <c r="AX12" s="11"/>
      <c r="AY12" s="11"/>
      <c r="AZ12" s="10"/>
    </row>
    <row r="13" spans="1:52">
      <c r="A13" s="11"/>
      <c r="B13" s="11"/>
      <c r="C13" s="11"/>
      <c r="D13" s="12"/>
      <c r="E13" s="11"/>
      <c r="F13" s="11"/>
      <c r="G13" s="11"/>
      <c r="H13" s="11"/>
      <c r="I13" s="11"/>
      <c r="J13" s="12"/>
      <c r="K13" s="12"/>
      <c r="L13" s="12"/>
      <c r="M13" s="12"/>
      <c r="N13" s="12"/>
      <c r="O13" s="12"/>
      <c r="P13" s="12"/>
      <c r="Q13" s="11"/>
      <c r="R13" s="11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1" t="s">
        <v>86</v>
      </c>
      <c r="AD13" s="11"/>
      <c r="AE13" s="11" t="s">
        <v>87</v>
      </c>
      <c r="AF13" s="11"/>
      <c r="AG13" s="11"/>
      <c r="AH13" s="13" t="s">
        <v>88</v>
      </c>
      <c r="AI13" s="13"/>
      <c r="AJ13" s="13"/>
      <c r="AK13" s="17"/>
      <c r="AL13" s="21">
        <v>46029</v>
      </c>
      <c r="AM13" s="11" t="s">
        <v>57</v>
      </c>
      <c r="AN13" s="17"/>
      <c r="AO13" s="11"/>
      <c r="AP13" s="11"/>
      <c r="AQ13" s="19"/>
      <c r="AR13" s="19"/>
      <c r="AS13" s="19"/>
      <c r="AT13" s="19"/>
      <c r="AU13" s="21"/>
      <c r="AV13" s="11"/>
      <c r="AW13" s="21"/>
      <c r="AX13" s="11"/>
      <c r="AY13" s="11"/>
      <c r="AZ13" s="10"/>
    </row>
    <row r="14" spans="1:52">
      <c r="A14" s="11"/>
      <c r="B14" s="11"/>
      <c r="C14" s="11"/>
      <c r="D14" s="12"/>
      <c r="E14" s="11"/>
      <c r="F14" s="11"/>
      <c r="G14" s="11"/>
      <c r="H14" s="11"/>
      <c r="I14" s="11"/>
      <c r="J14" s="12"/>
      <c r="K14" s="12"/>
      <c r="L14" s="12"/>
      <c r="M14" s="12"/>
      <c r="N14" s="12"/>
      <c r="O14" s="12"/>
      <c r="P14" s="12"/>
      <c r="Q14" s="11"/>
      <c r="R14" s="11"/>
      <c r="S14" s="13"/>
      <c r="T14" s="13"/>
      <c r="U14" s="13"/>
      <c r="V14" s="13"/>
      <c r="W14" s="13"/>
      <c r="X14" s="12"/>
      <c r="Y14" s="13"/>
      <c r="Z14" s="12"/>
      <c r="AA14" s="16" t="s">
        <v>89</v>
      </c>
      <c r="AB14" s="11">
        <v>2.1</v>
      </c>
      <c r="AC14" s="12"/>
      <c r="AD14" s="12"/>
      <c r="AE14" s="17"/>
      <c r="AF14" s="17" t="s">
        <v>60</v>
      </c>
      <c r="AG14" s="17"/>
      <c r="AH14" s="11"/>
      <c r="AI14" s="11"/>
      <c r="AJ14" s="11"/>
      <c r="AK14" s="17"/>
      <c r="AL14" s="11"/>
      <c r="AM14" s="11"/>
      <c r="AN14" s="17"/>
      <c r="AO14" s="11"/>
      <c r="AP14" s="11"/>
      <c r="AQ14" s="19"/>
      <c r="AR14" s="19"/>
      <c r="AS14" s="19"/>
      <c r="AT14" s="19"/>
      <c r="AU14" s="21"/>
      <c r="AV14" s="11"/>
      <c r="AW14" s="21"/>
      <c r="AX14" s="11"/>
      <c r="AY14" s="11"/>
      <c r="AZ14" s="10"/>
    </row>
    <row r="15" spans="1:52">
      <c r="A15" s="11"/>
      <c r="B15" s="11"/>
      <c r="C15" s="11"/>
      <c r="D15" s="12"/>
      <c r="E15" s="11"/>
      <c r="F15" s="11"/>
      <c r="G15" s="11"/>
      <c r="H15" s="11"/>
      <c r="I15" s="11"/>
      <c r="J15" s="12"/>
      <c r="K15" s="12"/>
      <c r="L15" s="12"/>
      <c r="M15" s="12"/>
      <c r="N15" s="12"/>
      <c r="O15" s="12"/>
      <c r="P15" s="12"/>
      <c r="Q15" s="11"/>
      <c r="R15" s="11"/>
      <c r="S15" s="13"/>
      <c r="T15" s="13"/>
      <c r="U15" s="13"/>
      <c r="V15" s="13"/>
      <c r="W15" s="13"/>
      <c r="X15" s="12"/>
      <c r="Y15" s="13"/>
      <c r="Z15" s="12"/>
      <c r="AA15" s="12"/>
      <c r="AB15" s="12"/>
      <c r="AC15" s="11" t="s">
        <v>90</v>
      </c>
      <c r="AD15" s="11"/>
      <c r="AE15" s="11" t="s">
        <v>91</v>
      </c>
      <c r="AF15" s="11"/>
      <c r="AG15" s="11"/>
      <c r="AH15" s="11"/>
      <c r="AI15" s="11"/>
      <c r="AJ15" s="11"/>
      <c r="AK15" s="17"/>
      <c r="AL15" s="21">
        <v>45292</v>
      </c>
      <c r="AM15" s="11" t="s">
        <v>92</v>
      </c>
      <c r="AN15" s="17"/>
      <c r="AO15" s="11"/>
      <c r="AP15" s="11"/>
      <c r="AQ15" s="19"/>
      <c r="AR15" s="19"/>
      <c r="AS15" s="19"/>
      <c r="AT15" s="19"/>
      <c r="AU15" s="21"/>
      <c r="AV15" s="11"/>
      <c r="AW15" s="21"/>
      <c r="AX15" s="11"/>
      <c r="AY15" s="11"/>
      <c r="AZ15" s="10"/>
    </row>
    <row r="16" spans="1:52">
      <c r="A16" s="11"/>
      <c r="B16" s="11"/>
      <c r="C16" s="11"/>
      <c r="D16" s="12"/>
      <c r="E16" s="13"/>
      <c r="F16" s="13"/>
      <c r="G16" s="11"/>
      <c r="H16" s="11"/>
      <c r="I16" s="11"/>
      <c r="J16" s="12"/>
      <c r="K16" s="12"/>
      <c r="L16" s="12"/>
      <c r="M16" s="12"/>
      <c r="N16" s="12"/>
      <c r="O16" s="12"/>
      <c r="P16" s="12"/>
      <c r="Q16" s="11"/>
      <c r="R16" s="11"/>
      <c r="S16" s="13"/>
      <c r="T16" s="13"/>
      <c r="U16" s="13"/>
      <c r="V16" s="13"/>
      <c r="W16" s="13"/>
      <c r="X16" s="12"/>
      <c r="Y16" s="13"/>
      <c r="Z16" s="12"/>
      <c r="AA16" s="12"/>
      <c r="AB16" s="12"/>
      <c r="AC16" s="11" t="s">
        <v>93</v>
      </c>
      <c r="AD16" s="11"/>
      <c r="AE16" s="11" t="s">
        <v>94</v>
      </c>
      <c r="AF16" s="11"/>
      <c r="AG16" s="11"/>
      <c r="AH16" s="11"/>
      <c r="AI16" s="11"/>
      <c r="AJ16" s="11"/>
      <c r="AK16" s="17"/>
      <c r="AL16" s="21">
        <v>45293</v>
      </c>
      <c r="AM16" s="11" t="s">
        <v>95</v>
      </c>
      <c r="AN16" s="17"/>
      <c r="AO16" s="11"/>
      <c r="AP16" s="11"/>
      <c r="AQ16" s="19"/>
      <c r="AR16" s="19"/>
      <c r="AS16" s="19"/>
      <c r="AT16" s="19"/>
      <c r="AU16" s="21"/>
      <c r="AV16" s="11"/>
      <c r="AW16" s="21"/>
      <c r="AX16" s="11"/>
      <c r="AY16" s="11"/>
      <c r="AZ16" s="10"/>
    </row>
    <row r="17" spans="1:52">
      <c r="A17" s="11"/>
      <c r="B17" s="11"/>
      <c r="C17" s="11"/>
      <c r="D17" s="12"/>
      <c r="E17" s="13"/>
      <c r="F17" s="13"/>
      <c r="G17" s="11"/>
      <c r="H17" s="11"/>
      <c r="I17" s="11"/>
      <c r="J17" s="20"/>
      <c r="K17" s="20"/>
      <c r="L17" s="20"/>
      <c r="M17" s="20"/>
      <c r="N17" s="20"/>
      <c r="O17" s="20"/>
      <c r="P17" s="12"/>
      <c r="Q17" s="11"/>
      <c r="R17" s="11"/>
      <c r="S17" s="13"/>
      <c r="T17" s="13"/>
      <c r="U17" s="13"/>
      <c r="V17" s="13"/>
      <c r="W17" s="13"/>
      <c r="X17" s="12"/>
      <c r="Y17" s="13"/>
      <c r="Z17" s="12"/>
      <c r="AA17" s="20"/>
      <c r="AB17" s="20"/>
      <c r="AC17" s="11" t="s">
        <v>96</v>
      </c>
      <c r="AD17" s="11"/>
      <c r="AE17" s="11" t="s">
        <v>97</v>
      </c>
      <c r="AF17" s="11"/>
      <c r="AG17" s="11"/>
      <c r="AH17" s="11"/>
      <c r="AI17" s="11"/>
      <c r="AJ17" s="11"/>
      <c r="AK17" s="17"/>
      <c r="AL17" s="21">
        <v>45293</v>
      </c>
      <c r="AM17" s="11" t="s">
        <v>95</v>
      </c>
      <c r="AN17" s="17"/>
      <c r="AO17" s="11"/>
      <c r="AP17" s="11"/>
      <c r="AQ17" s="19"/>
      <c r="AR17" s="19"/>
      <c r="AS17" s="19"/>
      <c r="AT17" s="19"/>
      <c r="AU17" s="21"/>
      <c r="AV17" s="11"/>
      <c r="AW17" s="21"/>
      <c r="AX17" s="11"/>
      <c r="AY17" s="11"/>
      <c r="AZ17" s="10"/>
    </row>
    <row r="18" spans="1:52">
      <c r="A18" s="11"/>
      <c r="B18" s="11"/>
      <c r="C18" s="11"/>
      <c r="D18" s="12"/>
      <c r="E18" s="11"/>
      <c r="F18" s="11"/>
      <c r="G18" s="11"/>
      <c r="H18" s="11"/>
      <c r="I18" s="11"/>
      <c r="J18" s="20"/>
      <c r="K18" s="20"/>
      <c r="L18" s="20"/>
      <c r="M18" s="20"/>
      <c r="N18" s="20"/>
      <c r="O18" s="20"/>
      <c r="P18" s="12"/>
      <c r="Q18" s="11"/>
      <c r="R18" s="11"/>
      <c r="S18" s="13"/>
      <c r="T18" s="13"/>
      <c r="U18" s="13"/>
      <c r="V18" s="13"/>
      <c r="W18" s="13"/>
      <c r="X18" s="12"/>
      <c r="Y18" s="13"/>
      <c r="Z18" s="12"/>
      <c r="AA18" s="20"/>
      <c r="AB18" s="20"/>
      <c r="AC18" s="11" t="s">
        <v>98</v>
      </c>
      <c r="AD18" s="11"/>
      <c r="AE18" s="11" t="s">
        <v>99</v>
      </c>
      <c r="AF18" s="11"/>
      <c r="AG18" s="11"/>
      <c r="AH18" s="11"/>
      <c r="AI18" s="11"/>
      <c r="AJ18" s="11"/>
      <c r="AK18" s="17"/>
      <c r="AL18" s="21">
        <v>45293</v>
      </c>
      <c r="AM18" s="11" t="s">
        <v>95</v>
      </c>
      <c r="AN18" s="17"/>
      <c r="AO18" s="11"/>
      <c r="AP18" s="11"/>
      <c r="AQ18" s="19"/>
      <c r="AR18" s="19"/>
      <c r="AS18" s="19"/>
      <c r="AT18" s="19"/>
      <c r="AU18" s="21"/>
      <c r="AV18" s="11"/>
      <c r="AW18" s="21"/>
      <c r="AX18" s="11"/>
      <c r="AY18" s="11"/>
      <c r="AZ18" s="10"/>
    </row>
    <row r="19" spans="1:52">
      <c r="A19" s="13"/>
      <c r="B19" s="13"/>
      <c r="C19" s="13"/>
      <c r="D19" s="12"/>
      <c r="E19" s="13"/>
      <c r="F19" s="13"/>
      <c r="G19" s="13"/>
      <c r="H19" s="13"/>
      <c r="I19" s="13"/>
      <c r="J19" s="12"/>
      <c r="K19" s="12"/>
      <c r="L19" s="12"/>
      <c r="M19" s="12"/>
      <c r="N19" s="12"/>
      <c r="O19" s="12"/>
      <c r="P19" s="12"/>
      <c r="Q19" s="13"/>
      <c r="R19" s="13"/>
      <c r="S19" s="13"/>
      <c r="T19" s="13"/>
      <c r="U19" s="13"/>
      <c r="V19" s="13"/>
      <c r="W19" s="13"/>
      <c r="X19" s="12"/>
      <c r="Y19" s="13"/>
      <c r="Z19" s="12"/>
      <c r="AA19" s="12"/>
      <c r="AB19" s="12"/>
      <c r="AC19" s="13" t="s">
        <v>100</v>
      </c>
      <c r="AD19" s="13"/>
      <c r="AE19" s="13" t="s">
        <v>101</v>
      </c>
      <c r="AF19" s="13"/>
      <c r="AG19" s="13"/>
      <c r="AH19" s="13"/>
      <c r="AI19" s="13"/>
      <c r="AJ19" s="13"/>
      <c r="AK19" s="17" t="s">
        <v>102</v>
      </c>
      <c r="AL19" s="22">
        <v>45295</v>
      </c>
      <c r="AM19" s="13" t="s">
        <v>68</v>
      </c>
      <c r="AN19" s="17"/>
      <c r="AO19" s="11"/>
      <c r="AP19" s="11"/>
      <c r="AQ19" s="19"/>
      <c r="AR19" s="19"/>
      <c r="AS19" s="19"/>
      <c r="AT19" s="19"/>
      <c r="AU19" s="21"/>
      <c r="AV19" s="11"/>
      <c r="AW19" s="21"/>
      <c r="AX19" s="11"/>
      <c r="AY19" s="11"/>
      <c r="AZ19" s="10"/>
    </row>
    <row r="20" spans="1:52">
      <c r="A20" s="13"/>
      <c r="B20" s="13"/>
      <c r="C20" s="13"/>
      <c r="D20" s="12"/>
      <c r="E20" s="13"/>
      <c r="F20" s="13"/>
      <c r="G20" s="13"/>
      <c r="H20" s="13"/>
      <c r="I20" s="13"/>
      <c r="J20" s="12"/>
      <c r="K20" s="12"/>
      <c r="L20" s="12"/>
      <c r="M20" s="12"/>
      <c r="N20" s="12"/>
      <c r="O20" s="12"/>
      <c r="P20" s="12"/>
      <c r="Q20" s="13"/>
      <c r="R20" s="13"/>
      <c r="S20" s="13"/>
      <c r="T20" s="13"/>
      <c r="U20" s="13"/>
      <c r="V20" s="13"/>
      <c r="W20" s="13"/>
      <c r="X20" s="12"/>
      <c r="Y20" s="13"/>
      <c r="Z20" s="12"/>
      <c r="AA20" s="16" t="s">
        <v>103</v>
      </c>
      <c r="AB20" s="11">
        <v>2.2000000000000002</v>
      </c>
      <c r="AC20" s="13"/>
      <c r="AD20" s="13"/>
      <c r="AE20" s="13"/>
      <c r="AF20" s="17" t="s">
        <v>70</v>
      </c>
      <c r="AG20" s="17"/>
      <c r="AH20" s="13"/>
      <c r="AI20" s="13"/>
      <c r="AJ20" s="13"/>
      <c r="AK20" s="17"/>
      <c r="AL20" s="13"/>
      <c r="AM20" s="13"/>
      <c r="AN20" s="17"/>
      <c r="AO20" s="11"/>
      <c r="AP20" s="11"/>
      <c r="AQ20" s="19"/>
      <c r="AR20" s="19"/>
      <c r="AS20" s="19"/>
      <c r="AT20" s="19"/>
      <c r="AU20" s="21"/>
      <c r="AV20" s="11"/>
      <c r="AW20" s="21"/>
      <c r="AX20" s="11"/>
      <c r="AY20" s="11"/>
      <c r="AZ20" s="10"/>
    </row>
    <row r="21" spans="1:52">
      <c r="A21" s="13"/>
      <c r="B21" s="13"/>
      <c r="C21" s="13"/>
      <c r="D21" s="12"/>
      <c r="E21" s="13"/>
      <c r="F21" s="13"/>
      <c r="G21" s="13"/>
      <c r="H21" s="13"/>
      <c r="I21" s="13"/>
      <c r="J21" s="12"/>
      <c r="K21" s="12"/>
      <c r="L21" s="12"/>
      <c r="M21" s="12"/>
      <c r="N21" s="12"/>
      <c r="O21" s="12"/>
      <c r="P21" s="12"/>
      <c r="Q21" s="13"/>
      <c r="R21" s="13"/>
      <c r="S21" s="13"/>
      <c r="T21" s="13"/>
      <c r="U21" s="13"/>
      <c r="V21" s="13"/>
      <c r="W21" s="13"/>
      <c r="X21" s="12"/>
      <c r="Y21" s="13"/>
      <c r="Z21" s="12"/>
      <c r="AA21" s="12"/>
      <c r="AB21" s="12"/>
      <c r="AC21" s="13" t="s">
        <v>104</v>
      </c>
      <c r="AD21" s="13"/>
      <c r="AE21" s="13" t="s">
        <v>105</v>
      </c>
      <c r="AF21" s="13"/>
      <c r="AG21" s="13"/>
      <c r="AH21" s="13"/>
      <c r="AI21" s="13"/>
      <c r="AJ21" s="13"/>
      <c r="AK21" s="17" t="s">
        <v>106</v>
      </c>
      <c r="AL21" s="22">
        <v>45299</v>
      </c>
      <c r="AM21" s="13" t="s">
        <v>73</v>
      </c>
      <c r="AN21" s="17"/>
      <c r="AO21" s="11"/>
      <c r="AP21" s="11"/>
      <c r="AQ21" s="19"/>
      <c r="AR21" s="19"/>
      <c r="AS21" s="19"/>
      <c r="AT21" s="19"/>
      <c r="AU21" s="21"/>
      <c r="AV21" s="11"/>
      <c r="AW21" s="21"/>
      <c r="AX21" s="11"/>
      <c r="AY21" s="11"/>
      <c r="AZ21" s="10"/>
    </row>
    <row r="22" spans="1:52">
      <c r="A22" s="11"/>
      <c r="B22" s="11"/>
      <c r="C22" s="11"/>
      <c r="D22" s="12"/>
      <c r="E22" s="11"/>
      <c r="F22" s="11"/>
      <c r="G22" s="11"/>
      <c r="H22" s="11"/>
      <c r="I22" s="11"/>
      <c r="J22" s="12"/>
      <c r="K22" s="12"/>
      <c r="L22" s="12"/>
      <c r="M22" s="12"/>
      <c r="N22" s="12"/>
      <c r="O22" s="12"/>
      <c r="P22" s="12"/>
      <c r="Q22" s="11"/>
      <c r="R22" s="11"/>
      <c r="S22" s="13"/>
      <c r="T22" s="13"/>
      <c r="U22" s="13"/>
      <c r="V22" s="13"/>
      <c r="W22" s="13"/>
      <c r="X22" s="12"/>
      <c r="Y22" s="13"/>
      <c r="Z22" s="12"/>
      <c r="AA22" s="12"/>
      <c r="AB22" s="12"/>
      <c r="AC22" s="11" t="s">
        <v>107</v>
      </c>
      <c r="AD22" s="11"/>
      <c r="AE22" s="11" t="s">
        <v>108</v>
      </c>
      <c r="AF22" s="11"/>
      <c r="AG22" s="11"/>
      <c r="AH22" s="11"/>
      <c r="AI22" s="11"/>
      <c r="AJ22" s="11"/>
      <c r="AK22" s="17" t="s">
        <v>75</v>
      </c>
      <c r="AL22" s="21">
        <v>45661</v>
      </c>
      <c r="AM22" s="11" t="s">
        <v>109</v>
      </c>
      <c r="AN22" s="17"/>
      <c r="AO22" s="11"/>
      <c r="AP22" s="11"/>
      <c r="AQ22" s="19"/>
      <c r="AR22" s="19"/>
      <c r="AS22" s="19"/>
      <c r="AT22" s="19"/>
      <c r="AU22" s="21"/>
      <c r="AV22" s="11"/>
      <c r="AW22" s="21"/>
      <c r="AX22" s="11"/>
      <c r="AY22" s="11"/>
      <c r="AZ22" s="10"/>
    </row>
    <row r="23" spans="1:52">
      <c r="A23" s="11"/>
      <c r="B23" s="11"/>
      <c r="C23" s="11"/>
      <c r="D23" s="12"/>
      <c r="E23" s="11"/>
      <c r="F23" s="11"/>
      <c r="G23" s="11"/>
      <c r="H23" s="11"/>
      <c r="I23" s="11"/>
      <c r="J23" s="12"/>
      <c r="K23" s="12"/>
      <c r="L23" s="12"/>
      <c r="M23" s="12"/>
      <c r="N23" s="12"/>
      <c r="O23" s="12"/>
      <c r="P23" s="12"/>
      <c r="Q23" s="11"/>
      <c r="R23" s="11"/>
      <c r="S23" s="13"/>
      <c r="T23" s="13"/>
      <c r="U23" s="13"/>
      <c r="V23" s="13"/>
      <c r="W23" s="13"/>
      <c r="X23" s="12"/>
      <c r="Y23" s="13"/>
      <c r="Z23" s="12"/>
      <c r="AA23" s="16" t="s">
        <v>103</v>
      </c>
      <c r="AB23" s="11">
        <v>2.2999999999999998</v>
      </c>
      <c r="AC23" s="11"/>
      <c r="AD23" s="11"/>
      <c r="AE23" s="11"/>
      <c r="AF23" s="17" t="s">
        <v>77</v>
      </c>
      <c r="AG23" s="17"/>
      <c r="AH23" s="11"/>
      <c r="AI23" s="11"/>
      <c r="AJ23" s="11"/>
      <c r="AK23" s="17"/>
      <c r="AL23" s="11"/>
      <c r="AM23" s="11"/>
      <c r="AN23" s="17"/>
      <c r="AO23" s="11"/>
      <c r="AP23" s="11"/>
      <c r="AQ23" s="19"/>
      <c r="AR23" s="19"/>
      <c r="AS23" s="19"/>
      <c r="AT23" s="19"/>
      <c r="AU23" s="21"/>
      <c r="AV23" s="11"/>
      <c r="AW23" s="21"/>
      <c r="AX23" s="11"/>
      <c r="AY23" s="11"/>
      <c r="AZ23" s="10"/>
    </row>
    <row r="24" spans="1:52">
      <c r="A24" s="11"/>
      <c r="B24" s="11"/>
      <c r="C24" s="11"/>
      <c r="D24" s="12"/>
      <c r="E24" s="11"/>
      <c r="F24" s="11"/>
      <c r="G24" s="11"/>
      <c r="H24" s="11"/>
      <c r="I24" s="11"/>
      <c r="J24" s="12"/>
      <c r="K24" s="12"/>
      <c r="L24" s="12"/>
      <c r="M24" s="12"/>
      <c r="N24" s="12"/>
      <c r="O24" s="12"/>
      <c r="P24" s="12"/>
      <c r="Q24" s="11"/>
      <c r="R24" s="11"/>
      <c r="S24" s="13"/>
      <c r="T24" s="13"/>
      <c r="U24" s="13"/>
      <c r="V24" s="13"/>
      <c r="W24" s="13"/>
      <c r="X24" s="12"/>
      <c r="Y24" s="13"/>
      <c r="Z24" s="12"/>
      <c r="AA24" s="12"/>
      <c r="AB24" s="12"/>
      <c r="AC24" s="11" t="s">
        <v>110</v>
      </c>
      <c r="AD24" s="11"/>
      <c r="AE24" s="11" t="s">
        <v>111</v>
      </c>
      <c r="AF24" s="11"/>
      <c r="AG24" s="11"/>
      <c r="AH24" s="11"/>
      <c r="AI24" s="11"/>
      <c r="AJ24" s="11"/>
      <c r="AK24" s="17" t="s">
        <v>80</v>
      </c>
      <c r="AL24" s="21">
        <v>45665</v>
      </c>
      <c r="AM24" s="11" t="s">
        <v>112</v>
      </c>
      <c r="AN24" s="17"/>
      <c r="AO24" s="11"/>
      <c r="AP24" s="11"/>
      <c r="AQ24" s="19"/>
      <c r="AR24" s="19"/>
      <c r="AS24" s="19"/>
      <c r="AT24" s="19"/>
      <c r="AU24" s="21"/>
      <c r="AV24" s="11"/>
      <c r="AW24" s="21"/>
      <c r="AX24" s="11"/>
      <c r="AY24" s="11"/>
      <c r="AZ24" s="10"/>
    </row>
    <row r="25" spans="1:52">
      <c r="A25" s="11"/>
      <c r="B25" s="11"/>
      <c r="C25" s="11"/>
      <c r="D25" s="12"/>
      <c r="E25" s="11"/>
      <c r="F25" s="11"/>
      <c r="G25" s="11"/>
      <c r="H25" s="11"/>
      <c r="I25" s="11"/>
      <c r="J25" s="12"/>
      <c r="K25" s="12"/>
      <c r="L25" s="12"/>
      <c r="M25" s="12"/>
      <c r="N25" s="12"/>
      <c r="O25" s="12"/>
      <c r="P25" s="12"/>
      <c r="Q25" s="11"/>
      <c r="R25" s="11"/>
      <c r="S25" s="13"/>
      <c r="T25" s="13"/>
      <c r="U25" s="13"/>
      <c r="V25" s="13"/>
      <c r="W25" s="13"/>
      <c r="X25" s="12"/>
      <c r="Y25" s="13"/>
      <c r="Z25" s="12"/>
      <c r="AA25" s="12"/>
      <c r="AB25" s="12"/>
      <c r="AC25" s="11" t="s">
        <v>113</v>
      </c>
      <c r="AD25" s="11"/>
      <c r="AE25" s="11" t="s">
        <v>114</v>
      </c>
      <c r="AF25" s="11"/>
      <c r="AG25" s="11"/>
      <c r="AH25" s="11"/>
      <c r="AI25" s="11"/>
      <c r="AJ25" s="11"/>
      <c r="AK25" s="17" t="s">
        <v>82</v>
      </c>
      <c r="AL25" s="21">
        <v>46026</v>
      </c>
      <c r="AM25" s="11" t="s">
        <v>115</v>
      </c>
      <c r="AN25" s="17"/>
      <c r="AO25" s="11"/>
      <c r="AP25" s="11"/>
      <c r="AQ25" s="19"/>
      <c r="AR25" s="19"/>
      <c r="AS25" s="19"/>
      <c r="AT25" s="19"/>
      <c r="AU25" s="21"/>
      <c r="AV25" s="11"/>
      <c r="AW25" s="21"/>
      <c r="AX25" s="11"/>
      <c r="AY25" s="11"/>
      <c r="AZ25" s="10"/>
    </row>
    <row r="26" spans="1:52">
      <c r="A26" s="11"/>
      <c r="B26" s="11"/>
      <c r="C26" s="11"/>
      <c r="D26" s="12"/>
      <c r="E26" s="11"/>
      <c r="F26" s="11"/>
      <c r="G26" s="11"/>
      <c r="H26" s="11"/>
      <c r="I26" s="11"/>
      <c r="J26" s="12"/>
      <c r="K26" s="12"/>
      <c r="L26" s="12"/>
      <c r="M26" s="12"/>
      <c r="N26" s="12"/>
      <c r="O26" s="12"/>
      <c r="P26" s="12"/>
      <c r="Q26" s="11"/>
      <c r="R26" s="11"/>
      <c r="S26" s="13"/>
      <c r="T26" s="13"/>
      <c r="U26" s="13"/>
      <c r="V26" s="13"/>
      <c r="W26" s="13"/>
      <c r="X26" s="12"/>
      <c r="Y26" s="13"/>
      <c r="Z26" s="12"/>
      <c r="AA26" s="12"/>
      <c r="AB26" s="12"/>
      <c r="AC26" s="11" t="s">
        <v>116</v>
      </c>
      <c r="AD26" s="11"/>
      <c r="AE26" s="11" t="s">
        <v>117</v>
      </c>
      <c r="AF26" s="11"/>
      <c r="AG26" s="11"/>
      <c r="AH26" s="11"/>
      <c r="AI26" s="11"/>
      <c r="AJ26" s="11"/>
      <c r="AK26" s="11"/>
      <c r="AL26" s="21">
        <v>46028</v>
      </c>
      <c r="AM26" s="11" t="s">
        <v>118</v>
      </c>
      <c r="AN26" s="17"/>
      <c r="AO26" s="11"/>
      <c r="AP26" s="11"/>
      <c r="AQ26" s="18"/>
      <c r="AR26" s="19"/>
      <c r="AS26" s="19"/>
      <c r="AT26" s="19"/>
      <c r="AU26" s="21"/>
      <c r="AV26" s="11"/>
      <c r="AW26" s="21"/>
      <c r="AX26" s="11"/>
      <c r="AY26" s="11"/>
      <c r="AZ26" s="10"/>
    </row>
    <row r="27" spans="1:52">
      <c r="A27" s="11"/>
      <c r="B27" s="11"/>
      <c r="C27" s="11"/>
      <c r="D27" s="12"/>
      <c r="E27" s="11"/>
      <c r="F27" s="11"/>
      <c r="G27" s="11"/>
      <c r="H27" s="11"/>
      <c r="I27" s="11"/>
      <c r="J27" s="12"/>
      <c r="K27" s="12"/>
      <c r="L27" s="12"/>
      <c r="M27" s="12"/>
      <c r="N27" s="12"/>
      <c r="O27" s="12"/>
      <c r="P27" s="12"/>
      <c r="Q27" s="11"/>
      <c r="R27" s="11"/>
      <c r="S27" s="13"/>
      <c r="T27" s="13"/>
      <c r="U27" s="13"/>
      <c r="V27" s="13"/>
      <c r="W27" s="13"/>
      <c r="X27" s="12"/>
      <c r="Y27" s="13"/>
      <c r="Z27" s="12"/>
      <c r="AA27" s="12"/>
      <c r="AB27" s="12"/>
      <c r="AC27" s="11" t="s">
        <v>119</v>
      </c>
      <c r="AD27" s="11"/>
      <c r="AE27" s="11" t="s">
        <v>120</v>
      </c>
      <c r="AF27" s="11"/>
      <c r="AG27" s="11"/>
      <c r="AH27" s="11"/>
      <c r="AI27" s="11"/>
      <c r="AJ27" s="11"/>
      <c r="AK27" s="11"/>
      <c r="AL27" s="21">
        <v>46029</v>
      </c>
      <c r="AM27" s="11" t="s">
        <v>57</v>
      </c>
      <c r="AN27" s="17"/>
      <c r="AO27" s="11"/>
      <c r="AP27" s="11"/>
      <c r="AQ27" s="18"/>
      <c r="AR27" s="19"/>
      <c r="AS27" s="19"/>
      <c r="AT27" s="12"/>
      <c r="AU27" s="21"/>
      <c r="AV27" s="11"/>
      <c r="AW27" s="21"/>
      <c r="AX27" s="11"/>
      <c r="AY27" s="11"/>
      <c r="AZ27" s="10"/>
    </row>
    <row r="28" spans="1:52">
      <c r="A28" s="11"/>
      <c r="B28" s="11"/>
      <c r="C28" s="11"/>
      <c r="D28" s="12"/>
      <c r="E28" s="11"/>
      <c r="F28" s="11"/>
      <c r="G28" s="11"/>
      <c r="H28" s="11"/>
      <c r="I28" s="11"/>
      <c r="J28" s="12"/>
      <c r="K28" s="12"/>
      <c r="L28" s="12"/>
      <c r="M28" s="12"/>
      <c r="N28" s="12"/>
      <c r="O28" s="12"/>
      <c r="P28" s="12"/>
      <c r="Q28" s="11"/>
      <c r="R28" s="11"/>
      <c r="S28" s="13"/>
      <c r="T28" s="13"/>
      <c r="U28" s="13"/>
      <c r="V28" s="13"/>
      <c r="W28" s="13"/>
      <c r="X28" s="12"/>
      <c r="Y28" s="13"/>
      <c r="Z28" s="12"/>
      <c r="AA28" s="16" t="s">
        <v>121</v>
      </c>
      <c r="AB28" s="11"/>
      <c r="AC28" s="11" t="s">
        <v>122</v>
      </c>
      <c r="AD28" s="12"/>
      <c r="AE28" s="11" t="s">
        <v>123</v>
      </c>
      <c r="AF28" s="11"/>
      <c r="AG28" s="11"/>
      <c r="AH28" s="11"/>
      <c r="AI28" s="11"/>
      <c r="AJ28" s="11"/>
      <c r="AK28" s="11"/>
      <c r="AL28" s="21">
        <v>46029</v>
      </c>
      <c r="AM28" s="11" t="s">
        <v>57</v>
      </c>
      <c r="AN28" s="17"/>
      <c r="AO28" s="11"/>
      <c r="AP28" s="11"/>
      <c r="AQ28" s="18"/>
      <c r="AR28" s="19"/>
      <c r="AS28" s="19"/>
      <c r="AT28" s="12"/>
      <c r="AU28" s="21"/>
      <c r="AV28" s="11"/>
      <c r="AW28" s="21"/>
      <c r="AX28" s="11"/>
      <c r="AY28" s="11"/>
      <c r="AZ28" s="10"/>
    </row>
    <row r="29" spans="1:52">
      <c r="A29" s="11"/>
      <c r="B29" s="11"/>
      <c r="C29" s="11"/>
      <c r="D29" s="12"/>
      <c r="E29" s="11"/>
      <c r="F29" s="11"/>
      <c r="G29" s="11"/>
      <c r="H29" s="11"/>
      <c r="I29" s="11"/>
      <c r="J29" s="12"/>
      <c r="K29" s="12"/>
      <c r="L29" s="12"/>
      <c r="M29" s="12"/>
      <c r="N29" s="12"/>
      <c r="O29" s="12"/>
      <c r="P29" s="12"/>
      <c r="Q29" s="11"/>
      <c r="R29" s="11"/>
      <c r="S29" s="13"/>
      <c r="T29" s="13"/>
      <c r="U29" s="13"/>
      <c r="V29" s="13"/>
      <c r="W29" s="13"/>
      <c r="X29" s="12"/>
      <c r="Y29" s="13"/>
      <c r="Z29" s="12"/>
      <c r="AA29" s="12"/>
      <c r="AB29" s="11"/>
      <c r="AC29" s="12"/>
      <c r="AD29" s="12"/>
      <c r="AE29" s="17"/>
      <c r="AF29" s="17"/>
      <c r="AG29" s="17"/>
      <c r="AH29" s="11"/>
      <c r="AI29" s="11"/>
      <c r="AJ29" s="11"/>
      <c r="AK29" s="11"/>
      <c r="AL29" s="12"/>
      <c r="AM29" s="12"/>
      <c r="AN29" s="17"/>
      <c r="AO29" s="11"/>
      <c r="AP29" s="11"/>
      <c r="AQ29" s="18"/>
      <c r="AR29" s="19"/>
      <c r="AS29" s="19"/>
      <c r="AT29" s="12"/>
      <c r="AU29" s="21"/>
      <c r="AV29" s="11"/>
      <c r="AW29" s="21"/>
      <c r="AX29" s="11"/>
      <c r="AY29" s="11"/>
      <c r="AZ29" s="10"/>
    </row>
    <row r="30" spans="1:52">
      <c r="A30" s="11"/>
      <c r="B30" s="11"/>
      <c r="C30" s="11"/>
      <c r="D30" s="12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1"/>
      <c r="R30" s="11"/>
      <c r="S30" s="13"/>
      <c r="T30" s="13"/>
      <c r="U30" s="13"/>
      <c r="V30" s="13"/>
      <c r="W30" s="13"/>
      <c r="X30" s="12"/>
      <c r="Y30" s="13"/>
      <c r="Z30" s="12"/>
      <c r="AA30" s="11"/>
      <c r="AB30" s="11"/>
      <c r="AC30" s="11"/>
      <c r="AD30" s="11"/>
      <c r="AE30" s="17"/>
      <c r="AF30" s="17"/>
      <c r="AG30" s="17"/>
      <c r="AH30" s="11"/>
      <c r="AI30" s="11"/>
      <c r="AJ30" s="11"/>
      <c r="AK30" s="11"/>
      <c r="AL30" s="11"/>
      <c r="AM30" s="11"/>
      <c r="AN30" s="17"/>
      <c r="AO30" s="11"/>
      <c r="AP30" s="11"/>
      <c r="AQ30" s="18"/>
      <c r="AR30" s="19"/>
      <c r="AS30" s="19"/>
      <c r="AT30" s="12"/>
      <c r="AU30" s="21"/>
      <c r="AV30" s="11"/>
      <c r="AW30" s="21"/>
      <c r="AX30" s="11"/>
      <c r="AY30" s="11"/>
      <c r="AZ30" s="10"/>
    </row>
    <row r="31" spans="1:52">
      <c r="A31" s="11"/>
      <c r="B31" s="11"/>
      <c r="C31" s="11"/>
      <c r="D31" s="12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1"/>
      <c r="R31" s="11"/>
      <c r="S31" s="13"/>
      <c r="T31" s="13"/>
      <c r="U31" s="13"/>
      <c r="V31" s="13"/>
      <c r="W31" s="13"/>
      <c r="X31" s="12"/>
      <c r="Y31" s="13"/>
      <c r="Z31" s="12"/>
      <c r="AA31" s="11"/>
      <c r="AB31" s="11"/>
      <c r="AC31" s="11"/>
      <c r="AD31" s="11"/>
      <c r="AE31" s="17"/>
      <c r="AF31" s="17"/>
      <c r="AG31" s="17"/>
      <c r="AH31" s="11"/>
      <c r="AI31" s="11"/>
      <c r="AJ31" s="11"/>
      <c r="AK31" s="11"/>
      <c r="AL31" s="11"/>
      <c r="AM31" s="11"/>
      <c r="AN31" s="17"/>
      <c r="AO31" s="11"/>
      <c r="AP31" s="11"/>
      <c r="AQ31" s="18"/>
      <c r="AR31" s="19"/>
      <c r="AS31" s="19"/>
      <c r="AT31" s="12"/>
      <c r="AU31" s="21"/>
      <c r="AV31" s="12"/>
      <c r="AW31" s="21"/>
      <c r="AX31" s="12"/>
      <c r="AY31" s="11"/>
      <c r="AZ31" s="10"/>
    </row>
    <row r="32" spans="1:52">
      <c r="A32" s="11"/>
      <c r="B32" s="11"/>
      <c r="C32" s="11"/>
      <c r="D32" s="12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1"/>
      <c r="R32" s="11"/>
      <c r="S32" s="13"/>
      <c r="T32" s="13"/>
      <c r="U32" s="13"/>
      <c r="V32" s="13"/>
      <c r="W32" s="13"/>
      <c r="X32" s="12"/>
      <c r="Y32" s="13"/>
      <c r="Z32" s="12"/>
      <c r="AA32" s="11"/>
      <c r="AB32" s="11"/>
      <c r="AC32" s="11"/>
      <c r="AD32" s="11"/>
      <c r="AE32" s="17"/>
      <c r="AF32" s="17"/>
      <c r="AG32" s="17"/>
      <c r="AH32" s="11"/>
      <c r="AI32" s="11"/>
      <c r="AJ32" s="11"/>
      <c r="AK32" s="11"/>
      <c r="AL32" s="11"/>
      <c r="AM32" s="11"/>
      <c r="AN32" s="17"/>
      <c r="AO32" s="11"/>
      <c r="AP32" s="11"/>
      <c r="AQ32" s="18"/>
      <c r="AR32" s="19"/>
      <c r="AS32" s="19"/>
      <c r="AT32" s="12"/>
      <c r="AU32" s="21"/>
      <c r="AV32" s="12"/>
      <c r="AW32" s="21"/>
      <c r="AX32" s="12"/>
      <c r="AY32" s="11"/>
      <c r="AZ32" s="10"/>
    </row>
    <row r="33" spans="1:5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7"/>
      <c r="AO33" s="11"/>
      <c r="AP33" s="11"/>
      <c r="AQ33" s="18"/>
      <c r="AR33" s="19"/>
      <c r="AS33" s="19"/>
      <c r="AT33" s="12"/>
      <c r="AU33" s="21"/>
      <c r="AV33" s="12"/>
      <c r="AW33" s="21"/>
      <c r="AX33" s="12"/>
      <c r="AY33" s="11"/>
      <c r="AZ33" s="10"/>
    </row>
    <row r="34" spans="1:5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7"/>
      <c r="AO34" s="11"/>
      <c r="AP34" s="11"/>
      <c r="AQ34" s="18"/>
      <c r="AR34" s="19"/>
      <c r="AS34" s="19"/>
      <c r="AT34" s="12"/>
      <c r="AU34" s="21"/>
      <c r="AV34" s="12"/>
      <c r="AW34" s="21"/>
      <c r="AX34" s="12"/>
      <c r="AY34" s="11"/>
      <c r="AZ34" s="10"/>
    </row>
    <row r="35" spans="1:5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7"/>
      <c r="AO35" s="11"/>
      <c r="AP35" s="11"/>
      <c r="AQ35" s="18"/>
      <c r="AR35" s="19"/>
      <c r="AS35" s="19"/>
      <c r="AT35" s="12"/>
      <c r="AU35" s="21"/>
      <c r="AV35" s="12"/>
      <c r="AW35" s="12"/>
      <c r="AX35" s="12"/>
      <c r="AY35" s="11"/>
      <c r="AZ35" s="10"/>
    </row>
    <row r="36" spans="1:52">
      <c r="AN36" s="17"/>
      <c r="AO36" s="11"/>
      <c r="AP36" s="11"/>
      <c r="AQ36" s="18"/>
      <c r="AR36" s="19"/>
      <c r="AS36" s="19"/>
      <c r="AU36" s="21"/>
      <c r="AY36" s="11"/>
    </row>
    <row r="37" spans="1:52">
      <c r="AN37" s="17"/>
      <c r="AO37" s="11"/>
      <c r="AP37" s="11"/>
      <c r="AQ37" s="18"/>
      <c r="AR37" s="19"/>
      <c r="AS37" s="19"/>
      <c r="AU37" s="21"/>
      <c r="AY37" s="11"/>
    </row>
    <row r="38" spans="1:52">
      <c r="AN38" s="17"/>
      <c r="AO38" s="11"/>
      <c r="AP38" s="11"/>
      <c r="AQ38" s="18"/>
      <c r="AR38" s="19"/>
      <c r="AS38" s="19"/>
      <c r="AU38" s="21"/>
      <c r="AY38" s="11"/>
    </row>
    <row r="39" spans="1:52">
      <c r="AN39" s="17"/>
      <c r="AO39" s="11"/>
      <c r="AP39" s="11"/>
      <c r="AU39" s="21"/>
      <c r="AY39" s="11"/>
    </row>
    <row r="40" spans="1:52">
      <c r="AN40" s="17"/>
      <c r="AO40" s="11"/>
      <c r="AP40" s="11"/>
      <c r="AU40" s="21"/>
    </row>
    <row r="41" spans="1:52">
      <c r="AN41" s="17"/>
      <c r="AO41" s="11"/>
      <c r="AP41" s="11"/>
      <c r="AU41" s="21"/>
    </row>
    <row r="42" spans="1:52">
      <c r="AU42" s="21"/>
    </row>
  </sheetData>
  <dataValidations count="1">
    <dataValidation allowBlank="1" showInputMessage="1" showErrorMessage="1" sqref="AT1 AT27:AT1048576" xr:uid="{7DCD0FAE-78B1-473B-877D-D3A98BC366C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3EE9FFA-6FFE-41FB-BB74-954D1473F6AE}">
          <x14:formula1>
            <xm:f>CFCRegion!$A$1:$A$25</xm:f>
          </x14:formula1>
          <xm:sqref>AQ2:AQ38</xm:sqref>
        </x14:dataValidation>
        <x14:dataValidation type="list" allowBlank="1" showInputMessage="1" showErrorMessage="1" xr:uid="{5A572F3F-C7E7-4A54-A2A7-96D3E50A6E0E}">
          <x14:formula1>
            <xm:f>'Ranger Group'!$A$1:$A$30</xm:f>
          </x14:formula1>
          <xm:sqref>AT2:AT26</xm:sqref>
        </x14:dataValidation>
        <x14:dataValidation type="list" allowBlank="1" showInputMessage="1" showErrorMessage="1" xr:uid="{4344D99F-10ED-4F17-8DDD-B531F2A5099F}">
          <x14:formula1>
            <xm:f>'Modication Details'!$A$1:$A$30</xm:f>
          </x14:formula1>
          <xm:sqref>AV2:AV29 AX2:AX29</xm:sqref>
        </x14:dataValidation>
        <x14:dataValidation type="list" allowBlank="1" showInputMessage="1" showErrorMessage="1" xr:uid="{26D5C9C3-0A82-48BA-B225-3CD7733546A8}">
          <x14:formula1>
            <xm:f>Version!$A$1:$A$20</xm:f>
          </x14:formula1>
          <xm:sqref>AY2:AY39</xm:sqref>
        </x14:dataValidation>
        <x14:dataValidation type="list" allowBlank="1" showInputMessage="1" showErrorMessage="1" xr:uid="{04092245-1925-4405-BFA0-AC63CB322F30}">
          <x14:formula1>
            <xm:f>'Current Date'!$A$1</xm:f>
          </x14:formula1>
          <xm:sqref>AU2:AU42 AW2:AW34</xm:sqref>
        </x14:dataValidation>
        <x14:dataValidation type="list" allowBlank="1" showInputMessage="1" showErrorMessage="1" xr:uid="{C7FDFD8F-9B0C-4A16-9C35-281854C3794F}">
          <x14:formula1>
            <xm:f>Audit!$A$1:$A$6</xm:f>
          </x14:formula1>
          <xm:sqref>AP2:AP41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9EF8C-E3D5-4D74-B261-CA4FDC7C871F}">
  <dimension ref="A1"/>
  <sheetViews>
    <sheetView workbookViewId="0"/>
  </sheetViews>
  <sheetFormatPr defaultRowHeight="15"/>
  <sheetData>
    <row r="1" spans="1:1">
      <c r="A1" s="40">
        <f ca="1">TODAY()</f>
        <v>45790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EBA54-A1F7-41DB-B232-53FC0545A9CD}">
  <dimension ref="A1:A13"/>
  <sheetViews>
    <sheetView workbookViewId="0">
      <selection activeCell="A4" sqref="A4"/>
    </sheetView>
  </sheetViews>
  <sheetFormatPr defaultRowHeight="15"/>
  <cols>
    <col min="1" max="1" width="9.140625" style="39"/>
  </cols>
  <sheetData>
    <row r="1" spans="1:1">
      <c r="A1" s="39" t="s">
        <v>124</v>
      </c>
    </row>
    <row r="2" spans="1:1">
      <c r="A2" s="39" t="s">
        <v>125</v>
      </c>
    </row>
    <row r="3" spans="1:1">
      <c r="A3" s="39" t="s">
        <v>126</v>
      </c>
    </row>
    <row r="4" spans="1:1">
      <c r="A4" s="39" t="s">
        <v>127</v>
      </c>
    </row>
    <row r="5" spans="1:1">
      <c r="A5" s="39" t="s">
        <v>128</v>
      </c>
    </row>
    <row r="6" spans="1:1">
      <c r="A6" s="39" t="s">
        <v>129</v>
      </c>
    </row>
    <row r="7" spans="1:1">
      <c r="A7" s="39" t="s">
        <v>130</v>
      </c>
    </row>
    <row r="8" spans="1:1">
      <c r="A8" s="39" t="s">
        <v>131</v>
      </c>
    </row>
    <row r="9" spans="1:1">
      <c r="A9" s="39" t="s">
        <v>132</v>
      </c>
    </row>
    <row r="10" spans="1:1">
      <c r="A10" s="39" t="s">
        <v>133</v>
      </c>
    </row>
    <row r="11" spans="1:1">
      <c r="A11" s="39" t="s">
        <v>134</v>
      </c>
    </row>
    <row r="12" spans="1:1">
      <c r="A12" s="39" t="s">
        <v>135</v>
      </c>
    </row>
    <row r="13" spans="1:1">
      <c r="A13" s="39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7A6E7-A426-48D9-A1EA-16F158AAD340}">
  <dimension ref="A1:A7"/>
  <sheetViews>
    <sheetView workbookViewId="0">
      <selection activeCell="P20" sqref="P20"/>
    </sheetView>
  </sheetViews>
  <sheetFormatPr defaultRowHeight="15"/>
  <sheetData>
    <row r="1" spans="1:1">
      <c r="A1" s="12" t="s">
        <v>5</v>
      </c>
    </row>
    <row r="2" spans="1:1">
      <c r="A2" s="12"/>
    </row>
    <row r="3" spans="1:1">
      <c r="A3" s="12" t="s">
        <v>137</v>
      </c>
    </row>
    <row r="4" spans="1:1">
      <c r="A4" s="12" t="s">
        <v>138</v>
      </c>
    </row>
    <row r="5" spans="1:1">
      <c r="A5" s="12" t="s">
        <v>139</v>
      </c>
    </row>
    <row r="6" spans="1:1">
      <c r="A6" s="12" t="s">
        <v>2</v>
      </c>
    </row>
    <row r="7" spans="1:1">
      <c r="A7" s="12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D3062-1A7F-4C9B-8F4E-A8F20056C664}">
  <dimension ref="A1:A38"/>
  <sheetViews>
    <sheetView workbookViewId="0">
      <selection sqref="A1:A38"/>
    </sheetView>
  </sheetViews>
  <sheetFormatPr defaultRowHeight="15"/>
  <sheetData>
    <row r="1" spans="1:1">
      <c r="A1" s="12" t="s">
        <v>141</v>
      </c>
    </row>
    <row r="2" spans="1:1">
      <c r="A2" s="12"/>
    </row>
    <row r="3" spans="1:1">
      <c r="A3" s="12" t="s">
        <v>142</v>
      </c>
    </row>
    <row r="4" spans="1:1">
      <c r="A4" s="12" t="s">
        <v>143</v>
      </c>
    </row>
    <row r="5" spans="1:1">
      <c r="A5" s="12" t="s">
        <v>144</v>
      </c>
    </row>
    <row r="6" spans="1:1">
      <c r="A6" s="12" t="s">
        <v>145</v>
      </c>
    </row>
    <row r="7" spans="1:1">
      <c r="A7" s="12" t="s">
        <v>146</v>
      </c>
    </row>
    <row r="8" spans="1:1">
      <c r="A8" s="12" t="s">
        <v>147</v>
      </c>
    </row>
    <row r="9" spans="1:1">
      <c r="A9" s="12" t="s">
        <v>148</v>
      </c>
    </row>
    <row r="10" spans="1:1">
      <c r="A10" s="12" t="s">
        <v>149</v>
      </c>
    </row>
    <row r="11" spans="1:1">
      <c r="A11" s="12" t="s">
        <v>150</v>
      </c>
    </row>
    <row r="12" spans="1:1">
      <c r="A12" s="12" t="s">
        <v>151</v>
      </c>
    </row>
    <row r="13" spans="1:1">
      <c r="A13" s="12" t="s">
        <v>152</v>
      </c>
    </row>
    <row r="14" spans="1:1">
      <c r="A14" s="12" t="s">
        <v>153</v>
      </c>
    </row>
    <row r="15" spans="1:1">
      <c r="A15" s="12" t="s">
        <v>154</v>
      </c>
    </row>
    <row r="16" spans="1:1">
      <c r="A16" s="12" t="s">
        <v>123</v>
      </c>
    </row>
    <row r="17" spans="1:1">
      <c r="A17" s="12" t="s">
        <v>155</v>
      </c>
    </row>
    <row r="18" spans="1:1">
      <c r="A18" s="12" t="s">
        <v>156</v>
      </c>
    </row>
    <row r="19" spans="1:1">
      <c r="A19" s="12" t="s">
        <v>157</v>
      </c>
    </row>
    <row r="20" spans="1:1">
      <c r="A20" s="12" t="s">
        <v>158</v>
      </c>
    </row>
    <row r="21" spans="1:1">
      <c r="A21" s="12" t="s">
        <v>159</v>
      </c>
    </row>
    <row r="22" spans="1:1">
      <c r="A22" s="12" t="s">
        <v>160</v>
      </c>
    </row>
    <row r="23" spans="1:1">
      <c r="A23" s="12" t="s">
        <v>161</v>
      </c>
    </row>
    <row r="24" spans="1:1">
      <c r="A24" s="12" t="s">
        <v>162</v>
      </c>
    </row>
    <row r="25" spans="1:1">
      <c r="A25" s="12" t="s">
        <v>163</v>
      </c>
    </row>
    <row r="26" spans="1:1">
      <c r="A26" s="12" t="s">
        <v>164</v>
      </c>
    </row>
    <row r="27" spans="1:1">
      <c r="A27" s="12" t="s">
        <v>165</v>
      </c>
    </row>
    <row r="28" spans="1:1">
      <c r="A28" s="12" t="s">
        <v>166</v>
      </c>
    </row>
    <row r="29" spans="1:1">
      <c r="A29" s="12" t="s">
        <v>167</v>
      </c>
    </row>
    <row r="30" spans="1:1">
      <c r="A30" s="12" t="s">
        <v>168</v>
      </c>
    </row>
    <row r="31" spans="1:1">
      <c r="A31" s="12" t="s">
        <v>169</v>
      </c>
    </row>
    <row r="32" spans="1:1">
      <c r="A32" s="12" t="s">
        <v>170</v>
      </c>
    </row>
    <row r="33" spans="1:1">
      <c r="A33" s="12" t="s">
        <v>171</v>
      </c>
    </row>
    <row r="34" spans="1:1">
      <c r="A34" s="12" t="s">
        <v>172</v>
      </c>
    </row>
    <row r="35" spans="1:1">
      <c r="A35" s="12" t="s">
        <v>173</v>
      </c>
    </row>
    <row r="36" spans="1:1">
      <c r="A36" s="12" t="s">
        <v>174</v>
      </c>
    </row>
    <row r="37" spans="1:1">
      <c r="A37" s="12" t="s">
        <v>175</v>
      </c>
    </row>
    <row r="38" spans="1:1">
      <c r="A38" s="12" t="s">
        <v>176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59A51-68D5-4753-A1AC-AE24F286E4EB}">
  <dimension ref="A1:C7"/>
  <sheetViews>
    <sheetView workbookViewId="0">
      <selection activeCell="L22" sqref="L22"/>
    </sheetView>
  </sheetViews>
  <sheetFormatPr defaultRowHeight="15"/>
  <sheetData>
    <row r="1" spans="1:3">
      <c r="A1" s="12" t="s">
        <v>177</v>
      </c>
      <c r="B1" s="12" t="s">
        <v>178</v>
      </c>
      <c r="C1" s="12"/>
    </row>
    <row r="2" spans="1:3">
      <c r="A2" s="12"/>
      <c r="B2" s="12"/>
      <c r="C2" s="12"/>
    </row>
    <row r="3" spans="1:3">
      <c r="A3" s="12"/>
      <c r="B3" s="12" t="s">
        <v>179</v>
      </c>
      <c r="C3" s="12" t="s">
        <v>180</v>
      </c>
    </row>
    <row r="4" spans="1:3">
      <c r="A4" s="12"/>
      <c r="B4" s="12" t="s">
        <v>181</v>
      </c>
      <c r="C4" s="12" t="s">
        <v>182</v>
      </c>
    </row>
    <row r="5" spans="1:3">
      <c r="A5" s="12"/>
      <c r="B5" s="12" t="s">
        <v>183</v>
      </c>
      <c r="C5" s="12" t="s">
        <v>184</v>
      </c>
    </row>
    <row r="6" spans="1:3">
      <c r="A6" s="12"/>
      <c r="B6" s="12" t="s">
        <v>185</v>
      </c>
      <c r="C6" s="12" t="s">
        <v>186</v>
      </c>
    </row>
    <row r="7" spans="1:3">
      <c r="A7" s="12"/>
      <c r="B7" s="12" t="s">
        <v>187</v>
      </c>
      <c r="C7" s="1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387A2-607A-49F6-9346-BD5A048C60D8}">
  <dimension ref="A1:B7"/>
  <sheetViews>
    <sheetView workbookViewId="0"/>
  </sheetViews>
  <sheetFormatPr defaultRowHeight="15"/>
  <sheetData>
    <row r="1" spans="1:2">
      <c r="A1" s="26" t="s">
        <v>188</v>
      </c>
      <c r="B1" s="27"/>
    </row>
    <row r="2" spans="1:2">
      <c r="A2" s="28" t="s">
        <v>189</v>
      </c>
      <c r="B2" s="29" t="s">
        <v>190</v>
      </c>
    </row>
    <row r="3" spans="1:2">
      <c r="A3" s="30" t="s">
        <v>191</v>
      </c>
      <c r="B3" s="31"/>
    </row>
    <row r="4" spans="1:2">
      <c r="A4" s="30" t="s">
        <v>192</v>
      </c>
      <c r="B4" s="12"/>
    </row>
    <row r="5" spans="1:2">
      <c r="A5" s="28" t="s">
        <v>193</v>
      </c>
      <c r="B5" s="32"/>
    </row>
    <row r="6" spans="1:2">
      <c r="A6" s="30" t="s">
        <v>194</v>
      </c>
      <c r="B6" s="12"/>
    </row>
    <row r="7" spans="1:2">
      <c r="A7" t="s">
        <v>195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F6A52-6AE1-4410-B5EC-5FFC812D348B}">
  <dimension ref="A1:C12"/>
  <sheetViews>
    <sheetView workbookViewId="0">
      <selection activeCell="J25" sqref="J25"/>
    </sheetView>
  </sheetViews>
  <sheetFormatPr defaultRowHeight="15"/>
  <sheetData>
    <row r="1" spans="1:3">
      <c r="A1" s="26" t="s">
        <v>196</v>
      </c>
      <c r="B1" s="33" t="s">
        <v>197</v>
      </c>
      <c r="C1" s="27" t="s">
        <v>198</v>
      </c>
    </row>
    <row r="2" spans="1:3">
      <c r="A2" s="28"/>
      <c r="B2" s="34"/>
      <c r="C2" s="29"/>
    </row>
    <row r="3" spans="1:3">
      <c r="A3" s="30"/>
      <c r="B3" s="35"/>
      <c r="C3" s="31"/>
    </row>
    <row r="4" spans="1:3">
      <c r="A4" s="28" t="s">
        <v>179</v>
      </c>
      <c r="B4" s="34" t="s">
        <v>180</v>
      </c>
      <c r="C4" s="29" t="s">
        <v>199</v>
      </c>
    </row>
    <row r="5" spans="1:3">
      <c r="A5" s="30" t="s">
        <v>181</v>
      </c>
      <c r="B5" s="35" t="s">
        <v>182</v>
      </c>
      <c r="C5" s="31" t="s">
        <v>200</v>
      </c>
    </row>
    <row r="6" spans="1:3">
      <c r="A6" s="28" t="s">
        <v>183</v>
      </c>
      <c r="B6" s="34" t="s">
        <v>184</v>
      </c>
      <c r="C6" s="29" t="s">
        <v>201</v>
      </c>
    </row>
    <row r="7" spans="1:3">
      <c r="A7" s="30" t="s">
        <v>185</v>
      </c>
      <c r="B7" s="35" t="s">
        <v>186</v>
      </c>
      <c r="C7" s="31" t="s">
        <v>202</v>
      </c>
    </row>
    <row r="8" spans="1:3">
      <c r="A8" s="28" t="s">
        <v>187</v>
      </c>
      <c r="B8" s="34" t="s">
        <v>203</v>
      </c>
      <c r="C8" s="29" t="s">
        <v>204</v>
      </c>
    </row>
    <row r="9" spans="1:3">
      <c r="A9" s="30" t="s">
        <v>205</v>
      </c>
      <c r="B9" s="35" t="s">
        <v>205</v>
      </c>
      <c r="C9" s="31" t="s">
        <v>206</v>
      </c>
    </row>
    <row r="10" spans="1:3">
      <c r="A10" s="28" t="s">
        <v>207</v>
      </c>
      <c r="B10" s="34" t="s">
        <v>207</v>
      </c>
      <c r="C10" s="29" t="s">
        <v>208</v>
      </c>
    </row>
    <row r="11" spans="1:3">
      <c r="A11" s="30" t="s">
        <v>209</v>
      </c>
      <c r="B11" s="35" t="s">
        <v>210</v>
      </c>
      <c r="C11" s="31" t="s">
        <v>211</v>
      </c>
    </row>
    <row r="12" spans="1:3">
      <c r="A12" s="28" t="s">
        <v>192</v>
      </c>
      <c r="B12" s="34" t="s">
        <v>212</v>
      </c>
      <c r="C12" s="29" t="s">
        <v>195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4FB2C-318F-4F0B-9962-1C6EA165CEF4}">
  <dimension ref="A1:B17"/>
  <sheetViews>
    <sheetView workbookViewId="0">
      <selection sqref="A1:B17"/>
    </sheetView>
  </sheetViews>
  <sheetFormatPr defaultRowHeight="15"/>
  <sheetData>
    <row r="1" spans="1:2">
      <c r="A1" s="26" t="s">
        <v>213</v>
      </c>
      <c r="B1" s="27" t="s">
        <v>197</v>
      </c>
    </row>
    <row r="2" spans="1:2">
      <c r="A2" s="28"/>
      <c r="B2" s="29"/>
    </row>
    <row r="3" spans="1:2">
      <c r="A3" s="30" t="s">
        <v>214</v>
      </c>
      <c r="B3" s="31" t="s">
        <v>215</v>
      </c>
    </row>
    <row r="4" spans="1:2">
      <c r="A4" s="28" t="s">
        <v>216</v>
      </c>
      <c r="B4" s="29" t="s">
        <v>217</v>
      </c>
    </row>
    <row r="5" spans="1:2">
      <c r="A5" s="30" t="s">
        <v>218</v>
      </c>
      <c r="B5" s="31" t="s">
        <v>219</v>
      </c>
    </row>
    <row r="6" spans="1:2">
      <c r="A6" s="28" t="s">
        <v>220</v>
      </c>
      <c r="B6" s="29" t="s">
        <v>221</v>
      </c>
    </row>
    <row r="7" spans="1:2">
      <c r="A7" s="30" t="s">
        <v>222</v>
      </c>
      <c r="B7" s="31" t="s">
        <v>223</v>
      </c>
    </row>
    <row r="8" spans="1:2">
      <c r="A8" s="28" t="s">
        <v>224</v>
      </c>
      <c r="B8" s="29" t="s">
        <v>207</v>
      </c>
    </row>
    <row r="9" spans="1:2">
      <c r="A9" s="30" t="s">
        <v>225</v>
      </c>
      <c r="B9" s="31" t="s">
        <v>203</v>
      </c>
    </row>
    <row r="10" spans="1:2">
      <c r="A10" s="28" t="s">
        <v>226</v>
      </c>
      <c r="B10" s="29" t="s">
        <v>227</v>
      </c>
    </row>
    <row r="11" spans="1:2">
      <c r="A11" s="30" t="s">
        <v>228</v>
      </c>
      <c r="B11" s="31" t="s">
        <v>229</v>
      </c>
    </row>
    <row r="12" spans="1:2">
      <c r="A12" s="28" t="s">
        <v>230</v>
      </c>
      <c r="B12" s="29" t="s">
        <v>231</v>
      </c>
    </row>
    <row r="13" spans="1:2">
      <c r="A13" s="30" t="s">
        <v>232</v>
      </c>
      <c r="B13" s="31" t="s">
        <v>233</v>
      </c>
    </row>
    <row r="14" spans="1:2">
      <c r="A14" s="28" t="s">
        <v>234</v>
      </c>
      <c r="B14" s="29" t="s">
        <v>235</v>
      </c>
    </row>
    <row r="15" spans="1:2">
      <c r="A15" s="30" t="s">
        <v>236</v>
      </c>
      <c r="B15" s="31" t="s">
        <v>237</v>
      </c>
    </row>
    <row r="16" spans="1:2">
      <c r="A16" s="28" t="s">
        <v>138</v>
      </c>
      <c r="B16" s="29" t="s">
        <v>238</v>
      </c>
    </row>
    <row r="17" spans="1:2">
      <c r="A17" s="30" t="s">
        <v>239</v>
      </c>
      <c r="B17" s="31" t="s">
        <v>240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14BFD-5686-458B-999C-1630AEA7B849}">
  <dimension ref="A1:AS30"/>
  <sheetViews>
    <sheetView tabSelected="1" workbookViewId="0">
      <selection activeCell="T11" sqref="T11:Z12"/>
    </sheetView>
  </sheetViews>
  <sheetFormatPr defaultRowHeight="15"/>
  <cols>
    <col min="1" max="1" width="28" bestFit="1" customWidth="1"/>
    <col min="2" max="2" width="22.5703125" bestFit="1" customWidth="1"/>
    <col min="3" max="3" width="19.5703125" bestFit="1" customWidth="1"/>
  </cols>
  <sheetData>
    <row r="1" spans="1:45" ht="15" customHeight="1">
      <c r="A1" s="41" t="s">
        <v>241</v>
      </c>
      <c r="B1" s="42" t="s">
        <v>198</v>
      </c>
      <c r="C1" s="43" t="s">
        <v>242</v>
      </c>
      <c r="D1" s="12"/>
      <c r="E1" s="12"/>
      <c r="F1" s="12"/>
      <c r="V1" s="52" t="s">
        <v>243</v>
      </c>
      <c r="W1" s="51"/>
      <c r="X1" s="51"/>
      <c r="Y1" s="51"/>
      <c r="Z1" s="51"/>
      <c r="AA1" s="51"/>
      <c r="AB1" s="51"/>
      <c r="AC1" s="51"/>
      <c r="AD1" s="51"/>
    </row>
    <row r="2" spans="1:45" ht="15" customHeight="1">
      <c r="A2" s="28" t="s">
        <v>61</v>
      </c>
      <c r="B2" s="34" t="s">
        <v>199</v>
      </c>
      <c r="C2" s="29" t="s">
        <v>244</v>
      </c>
      <c r="D2" s="12"/>
      <c r="E2" s="12"/>
      <c r="F2" s="12"/>
      <c r="M2" s="49" t="s">
        <v>245</v>
      </c>
      <c r="N2" s="49"/>
      <c r="O2" s="49"/>
      <c r="P2" s="49"/>
      <c r="Q2" s="49"/>
      <c r="R2" s="49"/>
      <c r="S2" s="49"/>
      <c r="T2" s="49"/>
      <c r="U2" s="49"/>
      <c r="V2" s="51"/>
      <c r="W2" s="51"/>
      <c r="X2" s="51"/>
      <c r="Y2" s="51"/>
      <c r="Z2" s="51"/>
      <c r="AA2" s="51"/>
      <c r="AB2" s="51"/>
      <c r="AC2" s="51"/>
      <c r="AD2" s="51"/>
      <c r="AR2" cm="1">
        <f t="array" ref="AR2:AS2">_xlfn.XLOOKUP(AQ2,CFCRegion!A2:A25,CFCRegion!$B$2:$C$25)</f>
        <v>0</v>
      </c>
      <c r="AS2">
        <v>0</v>
      </c>
    </row>
    <row r="3" spans="1:45">
      <c r="A3" s="30" t="s">
        <v>246</v>
      </c>
      <c r="B3" s="35" t="s">
        <v>200</v>
      </c>
      <c r="C3" s="31" t="s">
        <v>247</v>
      </c>
      <c r="D3" s="12"/>
      <c r="E3" s="12"/>
      <c r="F3" s="12"/>
      <c r="M3" s="49"/>
      <c r="N3" s="49"/>
      <c r="O3" s="49"/>
      <c r="P3" s="49"/>
      <c r="Q3" s="49"/>
      <c r="R3" s="49"/>
      <c r="S3" s="49"/>
      <c r="T3" s="49"/>
      <c r="U3" s="49"/>
      <c r="V3" s="51"/>
      <c r="W3" s="51"/>
      <c r="X3" s="51"/>
      <c r="Y3" s="51"/>
      <c r="Z3" s="51"/>
      <c r="AA3" s="51"/>
      <c r="AB3" s="51"/>
      <c r="AC3" s="51"/>
      <c r="AD3" s="51"/>
    </row>
    <row r="4" spans="1:45" ht="15" customHeight="1">
      <c r="A4" s="28" t="s">
        <v>248</v>
      </c>
      <c r="B4" s="34" t="s">
        <v>201</v>
      </c>
      <c r="C4" s="29" t="s">
        <v>249</v>
      </c>
      <c r="D4" s="12"/>
      <c r="E4" s="12"/>
      <c r="F4" s="12"/>
      <c r="M4" s="49"/>
      <c r="N4" s="49"/>
      <c r="O4" s="49"/>
      <c r="P4" s="49"/>
      <c r="Q4" s="49"/>
      <c r="R4" s="49"/>
      <c r="S4" s="49"/>
      <c r="T4" s="49"/>
      <c r="U4" s="49"/>
      <c r="V4" s="51"/>
      <c r="W4" s="51"/>
      <c r="X4" s="51"/>
      <c r="Y4" s="51"/>
      <c r="Z4" s="51"/>
      <c r="AA4" s="51"/>
      <c r="AB4" s="51"/>
      <c r="AC4" s="51"/>
      <c r="AD4" s="51"/>
    </row>
    <row r="5" spans="1:45">
      <c r="A5" s="30" t="s">
        <v>250</v>
      </c>
      <c r="B5" s="35" t="s">
        <v>251</v>
      </c>
      <c r="C5" s="31" t="s">
        <v>252</v>
      </c>
      <c r="D5" s="12"/>
      <c r="E5" s="12"/>
      <c r="F5" s="12"/>
      <c r="R5" s="44"/>
    </row>
    <row r="6" spans="1:45">
      <c r="A6" s="28" t="s">
        <v>253</v>
      </c>
      <c r="B6" s="34" t="s">
        <v>254</v>
      </c>
      <c r="C6" s="29" t="s">
        <v>255</v>
      </c>
      <c r="D6" s="32"/>
      <c r="E6" s="12"/>
      <c r="F6" s="12"/>
      <c r="R6" s="49"/>
      <c r="S6" s="48"/>
      <c r="T6" s="48"/>
      <c r="U6" s="48"/>
      <c r="V6" s="48"/>
      <c r="W6" s="48"/>
      <c r="X6" s="48"/>
      <c r="Y6" s="48"/>
      <c r="Z6" s="48"/>
      <c r="AA6" s="45"/>
    </row>
    <row r="7" spans="1:45">
      <c r="A7" s="30" t="s">
        <v>256</v>
      </c>
      <c r="B7" s="35" t="s">
        <v>206</v>
      </c>
      <c r="C7" s="31" t="s">
        <v>257</v>
      </c>
      <c r="D7" s="12"/>
      <c r="E7" s="12"/>
      <c r="F7" s="12"/>
      <c r="R7" s="48"/>
      <c r="S7" s="48"/>
      <c r="T7" s="48"/>
      <c r="U7" s="48"/>
      <c r="V7" s="48"/>
      <c r="W7" s="48"/>
      <c r="X7" s="48"/>
      <c r="Y7" s="48"/>
      <c r="Z7" s="48"/>
      <c r="AA7" s="45"/>
    </row>
    <row r="8" spans="1:45">
      <c r="A8" s="28" t="s">
        <v>258</v>
      </c>
      <c r="B8" s="34" t="s">
        <v>208</v>
      </c>
      <c r="C8" s="29" t="s">
        <v>259</v>
      </c>
      <c r="D8" s="12"/>
      <c r="E8" s="12" t="s">
        <v>61</v>
      </c>
      <c r="F8" s="12" t="str" cm="1">
        <f t="array" ref="F8:G8">_xlfn.XLOOKUP(E8,$A:$A,$B:$C)</f>
        <v>Peter Phillips</v>
      </c>
      <c r="G8" t="str">
        <v>J Salt/A Gordon</v>
      </c>
      <c r="K8" t="s">
        <v>246</v>
      </c>
      <c r="L8" t="e" cm="1">
        <f t="array" ref="L8">_xlfn.XLOOKUP(K8,CFCRegion!A1,Table1[[#Headers],[Program Coordinator]:[Project Officer(s)]])</f>
        <v>#N/A</v>
      </c>
      <c r="P8" t="s">
        <v>256</v>
      </c>
      <c r="Q8" t="str" cm="1">
        <f t="array" ref="Q8:R8">_xlfn.XLOOKUP(P8,A1:A30,B1:C30)</f>
        <v>Dan Orian</v>
      </c>
      <c r="R8" t="str">
        <v>D Orian</v>
      </c>
      <c r="T8" s="47" t="s">
        <v>260</v>
      </c>
      <c r="U8" s="47"/>
      <c r="V8" s="47"/>
      <c r="W8" s="47"/>
      <c r="X8" s="47"/>
      <c r="Y8" s="47"/>
      <c r="Z8" s="47"/>
      <c r="AA8" s="47"/>
      <c r="AB8" s="47"/>
      <c r="AC8" s="46"/>
      <c r="AD8" s="47"/>
      <c r="AE8" s="47"/>
      <c r="AF8" s="47"/>
    </row>
    <row r="9" spans="1:45">
      <c r="A9" s="30" t="s">
        <v>261</v>
      </c>
      <c r="B9" s="35" t="s">
        <v>211</v>
      </c>
      <c r="C9" s="31" t="s">
        <v>262</v>
      </c>
      <c r="D9" s="12"/>
      <c r="E9" s="12" t="s">
        <v>253</v>
      </c>
      <c r="F9" s="12" t="str" cm="1">
        <f t="array" ref="F9:G9">_xlfn.XLOOKUP(E9,$A:$A,$B:$C)</f>
        <v>Tom Price</v>
      </c>
      <c r="G9" t="str">
        <v>D Alvarez/J Twycross</v>
      </c>
      <c r="P9" t="s">
        <v>246</v>
      </c>
      <c r="Q9" t="str" cm="1">
        <f t="array" ref="Q9:R9">_xlfn.XLOOKUP(P9,A2:A31,B2:C31)</f>
        <v>Liza Schenkel</v>
      </c>
      <c r="R9" t="str">
        <v>L Gordon</v>
      </c>
      <c r="T9" s="47" t="s">
        <v>263</v>
      </c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</row>
    <row r="10" spans="1:45">
      <c r="A10" s="28" t="s">
        <v>264</v>
      </c>
      <c r="B10" s="34" t="s">
        <v>195</v>
      </c>
      <c r="C10" s="29" t="s">
        <v>265</v>
      </c>
      <c r="D10" s="12"/>
      <c r="E10" s="12" t="s">
        <v>258</v>
      </c>
      <c r="F10" s="12" t="str" cm="1">
        <f t="array" ref="F10:G10">_xlfn.XLOOKUP(E10,$A:$A,$B:$C)</f>
        <v>Shane Bailey</v>
      </c>
      <c r="G10" t="str">
        <v>K Ferdinand</v>
      </c>
      <c r="P10" t="s">
        <v>253</v>
      </c>
      <c r="Q10" t="str" cm="1">
        <f t="array" ref="Q10:R10">_xlfn.XLOOKUP(P10,A3:A32,B3:C32)</f>
        <v>Tom Price</v>
      </c>
      <c r="R10" t="str">
        <v>D Alvarez/J Twycross</v>
      </c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pans="1:45">
      <c r="A11" s="36"/>
      <c r="B11" s="37"/>
      <c r="C11" s="38"/>
      <c r="D11" s="12"/>
      <c r="E11" s="12" t="s">
        <v>256</v>
      </c>
      <c r="F11" s="12" t="str" cm="1">
        <f t="array" ref="F11:G11">_xlfn.XLOOKUP(E11,$A:$A,$B:$C)</f>
        <v>Dan Orian</v>
      </c>
      <c r="G11" t="str">
        <v>D Orian</v>
      </c>
      <c r="P11" t="s">
        <v>256</v>
      </c>
      <c r="Q11" t="str" cm="1">
        <f t="array" ref="Q11:R11">_xlfn.XLOOKUP(P11,A4:A33,B4:C33)</f>
        <v>Dan Orian</v>
      </c>
      <c r="R11" t="str">
        <v>D Orian</v>
      </c>
      <c r="T11" s="54" t="s">
        <v>266</v>
      </c>
      <c r="U11" s="53"/>
      <c r="V11" s="53"/>
      <c r="W11" s="53"/>
      <c r="X11" s="53"/>
      <c r="Y11" s="53"/>
      <c r="Z11" s="53"/>
    </row>
    <row r="12" spans="1:45">
      <c r="E12" s="12"/>
      <c r="F12" s="12" cm="1">
        <f t="array" ref="F12:G12">_xlfn.XLOOKUP(E12,$A:$A,$B:$C)</f>
        <v>0</v>
      </c>
      <c r="G12">
        <v>0</v>
      </c>
      <c r="P12" t="s">
        <v>246</v>
      </c>
      <c r="Q12" t="e" cm="1">
        <f t="array" ref="Q12">_xlfn.XLOOKUP(P12,A5:A34,B5:C34)</f>
        <v>#N/A</v>
      </c>
      <c r="T12" s="53"/>
      <c r="U12" s="53"/>
      <c r="V12" s="53"/>
      <c r="W12" s="53"/>
      <c r="X12" s="53"/>
      <c r="Y12" s="53"/>
      <c r="Z12" s="53"/>
    </row>
    <row r="13" spans="1:45">
      <c r="E13" s="12"/>
      <c r="F13" s="12" cm="1">
        <f t="array" ref="F13:G13">_xlfn.XLOOKUP(E13,$A:$A,$B:$C)</f>
        <v>0</v>
      </c>
      <c r="G13">
        <v>0</v>
      </c>
      <c r="P13" t="s">
        <v>246</v>
      </c>
      <c r="Q13" t="e" cm="1">
        <f t="array" ref="Q13">_xlfn.XLOOKUP(P13,A6:A35,B6:C35)</f>
        <v>#N/A</v>
      </c>
      <c r="V13" s="50"/>
    </row>
    <row r="14" spans="1:45">
      <c r="E14" s="12" t="s">
        <v>256</v>
      </c>
      <c r="F14" s="12" t="str" cm="1">
        <f t="array" ref="F14:G14">_xlfn.XLOOKUP(E14,$A:$A,$B:$C)</f>
        <v>Dan Orian</v>
      </c>
      <c r="G14" t="str">
        <v>D Orian</v>
      </c>
      <c r="P14" t="s">
        <v>253</v>
      </c>
      <c r="Q14" t="e" cm="1">
        <f t="array" ref="Q14">_xlfn.XLOOKUP(P14,A7:A36,B7:C36)</f>
        <v>#N/A</v>
      </c>
    </row>
    <row r="15" spans="1:45">
      <c r="E15" s="12"/>
      <c r="F15" s="12" cm="1">
        <f t="array" ref="F15:G15">_xlfn.XLOOKUP(E15,$A:$A,$B:$C)</f>
        <v>0</v>
      </c>
      <c r="G15">
        <v>0</v>
      </c>
      <c r="Q15" cm="1">
        <f t="array" ref="Q15:R15">_xlfn.XLOOKUP(P15,A8:A37,B8:C37)</f>
        <v>0</v>
      </c>
      <c r="R15">
        <v>0</v>
      </c>
    </row>
    <row r="16" spans="1:45">
      <c r="E16" s="12"/>
      <c r="F16" s="12" cm="1">
        <f t="array" ref="F16:G16">_xlfn.XLOOKUP(E16,$A:$A,$B:$C)</f>
        <v>0</v>
      </c>
      <c r="G16">
        <v>0</v>
      </c>
      <c r="Q16" cm="1">
        <f t="array" ref="Q16:R16">_xlfn.XLOOKUP(P16,A9:A38,B9:C38)</f>
        <v>0</v>
      </c>
      <c r="R16">
        <v>0</v>
      </c>
    </row>
    <row r="17" spans="5:16">
      <c r="E17" s="12" t="s">
        <v>246</v>
      </c>
      <c r="F17" s="12" t="str" cm="1">
        <f t="array" ref="F17:G17">_xlfn.XLOOKUP(E17,$A:$A,$B:$C)</f>
        <v>Liza Schenkel</v>
      </c>
      <c r="G17" t="str">
        <v>L Gordon</v>
      </c>
      <c r="P17" t="s">
        <v>256</v>
      </c>
    </row>
    <row r="18" spans="5:16">
      <c r="E18" s="12"/>
      <c r="P18" t="s">
        <v>256</v>
      </c>
    </row>
    <row r="19" spans="5:16">
      <c r="E19" s="12" t="s">
        <v>246</v>
      </c>
      <c r="G19" s="12"/>
      <c r="P19" t="s">
        <v>256</v>
      </c>
    </row>
    <row r="20" spans="5:16">
      <c r="E20" s="12"/>
      <c r="G20" s="12"/>
    </row>
    <row r="21" spans="5:16">
      <c r="E21" s="12"/>
      <c r="G21" s="12"/>
    </row>
    <row r="22" spans="5:16">
      <c r="E22" s="12"/>
      <c r="G22" s="12"/>
    </row>
    <row r="23" spans="5:16">
      <c r="E23" s="12"/>
    </row>
    <row r="24" spans="5:16">
      <c r="E24" s="12"/>
    </row>
    <row r="25" spans="5:16">
      <c r="E25" s="12"/>
    </row>
    <row r="26" spans="5:16">
      <c r="E26" s="12" t="s">
        <v>256</v>
      </c>
    </row>
    <row r="27" spans="5:16">
      <c r="E27" s="12"/>
    </row>
    <row r="28" spans="5:16">
      <c r="E28" s="12"/>
    </row>
    <row r="29" spans="5:16">
      <c r="E29" s="12"/>
    </row>
    <row r="30" spans="5:16">
      <c r="E30" s="12"/>
    </row>
  </sheetData>
  <mergeCells count="4">
    <mergeCell ref="T11:Z12"/>
    <mergeCell ref="V1:AD4"/>
    <mergeCell ref="R6:Z7"/>
    <mergeCell ref="M2:U4"/>
  </mergeCells>
  <dataValidations count="2">
    <dataValidation type="list" allowBlank="1" showInputMessage="1" showErrorMessage="1" sqref="E8:E30" xr:uid="{0A8085C9-907A-4369-95AD-C9F9DC5089F3}">
      <formula1>$A$2:$A$30</formula1>
    </dataValidation>
    <dataValidation type="list" allowBlank="1" showInputMessage="1" showErrorMessage="1" sqref="K8 P8:P23" xr:uid="{12C0FE56-6835-4A97-80D8-7183BA5677A2}">
      <formula1>$A:$A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6FF78-97A2-4B82-8E9B-C0DE6B805D01}">
  <dimension ref="A1:C4"/>
  <sheetViews>
    <sheetView workbookViewId="0">
      <selection activeCell="G16" sqref="G16"/>
    </sheetView>
  </sheetViews>
  <sheetFormatPr defaultRowHeight="15"/>
  <sheetData>
    <row r="1" spans="1:3">
      <c r="A1" s="12" t="s">
        <v>267</v>
      </c>
      <c r="B1" s="12"/>
      <c r="C1" s="12" t="s">
        <v>197</v>
      </c>
    </row>
    <row r="2" spans="1:3">
      <c r="A2" s="12"/>
      <c r="B2" s="12"/>
      <c r="C2" s="12"/>
    </row>
    <row r="3" spans="1:3">
      <c r="A3" s="12" t="s">
        <v>268</v>
      </c>
      <c r="B3" s="12"/>
      <c r="C3" s="12" t="s">
        <v>269</v>
      </c>
    </row>
    <row r="4" spans="1:3">
      <c r="A4" s="12" t="s">
        <v>270</v>
      </c>
      <c r="B4" s="12"/>
      <c r="C4" s="12" t="s">
        <v>271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3B1B7-3F6D-4E28-BD1D-91E6ED119AF3}">
  <dimension ref="A1:O19"/>
  <sheetViews>
    <sheetView workbookViewId="0">
      <selection activeCell="A6" sqref="A6"/>
    </sheetView>
  </sheetViews>
  <sheetFormatPr defaultRowHeight="15"/>
  <sheetData>
    <row r="1" spans="1:2">
      <c r="A1" s="12" t="s">
        <v>41</v>
      </c>
      <c r="B1" s="12" t="s">
        <v>272</v>
      </c>
    </row>
    <row r="2" spans="1:2">
      <c r="A2" s="12"/>
      <c r="B2" s="12"/>
    </row>
    <row r="3" spans="1:2">
      <c r="A3" s="12" t="s">
        <v>273</v>
      </c>
      <c r="B3" s="12" t="s">
        <v>274</v>
      </c>
    </row>
    <row r="4" spans="1:2">
      <c r="A4" s="12" t="s">
        <v>275</v>
      </c>
      <c r="B4" s="12" t="s">
        <v>276</v>
      </c>
    </row>
    <row r="5" spans="1:2">
      <c r="A5" t="s">
        <v>277</v>
      </c>
    </row>
    <row r="19" spans="15:15">
      <c r="O19" t="s">
        <v>278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9BE64-5A9F-46E2-B8EB-826635395593}">
  <dimension ref="A1:A12"/>
  <sheetViews>
    <sheetView workbookViewId="0">
      <selection activeCell="N15" sqref="N15"/>
    </sheetView>
  </sheetViews>
  <sheetFormatPr defaultRowHeight="15"/>
  <sheetData>
    <row r="1" spans="1:1">
      <c r="A1" s="12" t="s">
        <v>279</v>
      </c>
    </row>
    <row r="2" spans="1:1">
      <c r="A2" s="12"/>
    </row>
    <row r="3" spans="1:1">
      <c r="A3" s="12" t="s">
        <v>280</v>
      </c>
    </row>
    <row r="4" spans="1:1">
      <c r="A4" s="12" t="s">
        <v>281</v>
      </c>
    </row>
    <row r="5" spans="1:1">
      <c r="A5" s="12" t="s">
        <v>282</v>
      </c>
    </row>
    <row r="6" spans="1:1">
      <c r="A6" s="12" t="s">
        <v>283</v>
      </c>
    </row>
    <row r="7" spans="1:1">
      <c r="A7" s="12" t="s">
        <v>284</v>
      </c>
    </row>
    <row r="8" spans="1:1">
      <c r="A8" s="12" t="s">
        <v>285</v>
      </c>
    </row>
    <row r="9" spans="1:1">
      <c r="A9" s="12" t="s">
        <v>286</v>
      </c>
    </row>
    <row r="10" spans="1:1">
      <c r="A10" s="12" t="s">
        <v>287</v>
      </c>
    </row>
    <row r="11" spans="1:1">
      <c r="A11" s="12" t="s">
        <v>288</v>
      </c>
    </row>
    <row r="12" spans="1:1">
      <c r="A12" s="12" t="s">
        <v>289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4326B-8A87-4234-A7A9-D0900828A685}">
  <dimension ref="A1:A19"/>
  <sheetViews>
    <sheetView workbookViewId="0">
      <selection activeCell="G16" sqref="G16"/>
    </sheetView>
  </sheetViews>
  <sheetFormatPr defaultRowHeight="15"/>
  <sheetData>
    <row r="1" spans="1:1">
      <c r="A1" s="12" t="s">
        <v>290</v>
      </c>
    </row>
    <row r="2" spans="1:1">
      <c r="A2" s="12" t="s">
        <v>291</v>
      </c>
    </row>
    <row r="3" spans="1:1">
      <c r="A3" s="12" t="s">
        <v>292</v>
      </c>
    </row>
    <row r="4" spans="1:1">
      <c r="A4" s="12" t="s">
        <v>293</v>
      </c>
    </row>
    <row r="5" spans="1:1">
      <c r="A5" s="12" t="s">
        <v>294</v>
      </c>
    </row>
    <row r="6" spans="1:1">
      <c r="A6" s="12" t="s">
        <v>295</v>
      </c>
    </row>
    <row r="7" spans="1:1">
      <c r="A7" s="12" t="s">
        <v>296</v>
      </c>
    </row>
    <row r="8" spans="1:1">
      <c r="A8" s="12" t="s">
        <v>297</v>
      </c>
    </row>
    <row r="9" spans="1:1">
      <c r="A9" s="12" t="s">
        <v>298</v>
      </c>
    </row>
    <row r="10" spans="1:1">
      <c r="A10" s="12" t="s">
        <v>299</v>
      </c>
    </row>
    <row r="11" spans="1:1">
      <c r="A11" s="12" t="s">
        <v>300</v>
      </c>
    </row>
    <row r="12" spans="1:1">
      <c r="A12" s="12" t="s">
        <v>301</v>
      </c>
    </row>
    <row r="13" spans="1:1">
      <c r="A13" s="12" t="s">
        <v>302</v>
      </c>
    </row>
    <row r="14" spans="1:1">
      <c r="A14" s="12" t="s">
        <v>303</v>
      </c>
    </row>
    <row r="15" spans="1:1">
      <c r="A15" s="12" t="s">
        <v>304</v>
      </c>
    </row>
    <row r="16" spans="1:1">
      <c r="A16" s="12" t="s">
        <v>305</v>
      </c>
    </row>
    <row r="17" spans="1:1">
      <c r="A17" s="12" t="s">
        <v>306</v>
      </c>
    </row>
    <row r="18" spans="1:1">
      <c r="A18" s="12" t="s">
        <v>307</v>
      </c>
    </row>
    <row r="19" spans="1:1">
      <c r="A19" t="s">
        <v>308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FFF42-E1BF-4B0C-B24D-B6A974D87079}">
  <dimension ref="A1:A6"/>
  <sheetViews>
    <sheetView workbookViewId="0">
      <selection sqref="A1:A6"/>
    </sheetView>
  </sheetViews>
  <sheetFormatPr defaultRowHeight="15"/>
  <sheetData>
    <row r="1" spans="1:1">
      <c r="A1" s="12" t="s">
        <v>309</v>
      </c>
    </row>
    <row r="2" spans="1:1">
      <c r="A2" s="12"/>
    </row>
    <row r="3" spans="1:1">
      <c r="A3" s="12" t="s">
        <v>310</v>
      </c>
    </row>
    <row r="4" spans="1:1">
      <c r="A4" s="12" t="s">
        <v>311</v>
      </c>
    </row>
    <row r="5" spans="1:1">
      <c r="A5" s="12" t="s">
        <v>312</v>
      </c>
    </row>
    <row r="6" spans="1:1">
      <c r="A6" s="12" t="s">
        <v>313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49A95-3501-460F-BF9D-34A3DFC9DE9C}">
  <dimension ref="A1:A6"/>
  <sheetViews>
    <sheetView workbookViewId="0">
      <selection sqref="A1:A6"/>
    </sheetView>
  </sheetViews>
  <sheetFormatPr defaultRowHeight="15"/>
  <sheetData>
    <row r="1" spans="1:1">
      <c r="A1" s="12" t="s">
        <v>314</v>
      </c>
    </row>
    <row r="2" spans="1:1">
      <c r="A2" s="12"/>
    </row>
    <row r="3" spans="1:1">
      <c r="A3" s="12" t="s">
        <v>315</v>
      </c>
    </row>
    <row r="4" spans="1:1">
      <c r="A4" s="12" t="s">
        <v>316</v>
      </c>
    </row>
    <row r="5" spans="1:1">
      <c r="A5" s="12" t="s">
        <v>317</v>
      </c>
    </row>
    <row r="6" spans="1:1">
      <c r="A6" s="12" t="s">
        <v>318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70A7-0A90-429E-95BD-34EC44D35421}">
  <dimension ref="A1:B15"/>
  <sheetViews>
    <sheetView workbookViewId="0">
      <selection sqref="A1:B15"/>
    </sheetView>
  </sheetViews>
  <sheetFormatPr defaultRowHeight="15"/>
  <sheetData>
    <row r="1" spans="1:2">
      <c r="A1" s="12" t="s">
        <v>319</v>
      </c>
      <c r="B1" s="12" t="s">
        <v>197</v>
      </c>
    </row>
    <row r="2" spans="1:2">
      <c r="A2" s="12"/>
      <c r="B2" s="12"/>
    </row>
    <row r="3" spans="1:2">
      <c r="A3" s="12" t="s">
        <v>320</v>
      </c>
      <c r="B3" s="12" t="s">
        <v>321</v>
      </c>
    </row>
    <row r="4" spans="1:2">
      <c r="A4" s="12" t="s">
        <v>322</v>
      </c>
      <c r="B4" s="12" t="s">
        <v>323</v>
      </c>
    </row>
    <row r="5" spans="1:2">
      <c r="A5" s="12" t="s">
        <v>324</v>
      </c>
      <c r="B5" s="12" t="s">
        <v>325</v>
      </c>
    </row>
    <row r="6" spans="1:2">
      <c r="A6" s="12" t="s">
        <v>326</v>
      </c>
      <c r="B6" s="12" t="s">
        <v>237</v>
      </c>
    </row>
    <row r="7" spans="1:2">
      <c r="A7" s="12" t="s">
        <v>327</v>
      </c>
      <c r="B7" s="12" t="s">
        <v>328</v>
      </c>
    </row>
    <row r="8" spans="1:2">
      <c r="A8" s="12" t="s">
        <v>329</v>
      </c>
      <c r="B8" s="12" t="s">
        <v>52</v>
      </c>
    </row>
    <row r="9" spans="1:2">
      <c r="A9" s="12" t="s">
        <v>330</v>
      </c>
      <c r="B9" s="12" t="s">
        <v>331</v>
      </c>
    </row>
    <row r="10" spans="1:2">
      <c r="A10" s="12" t="s">
        <v>332</v>
      </c>
      <c r="B10" s="12" t="s">
        <v>333</v>
      </c>
    </row>
    <row r="11" spans="1:2">
      <c r="A11" s="12" t="s">
        <v>334</v>
      </c>
      <c r="B11" s="12" t="s">
        <v>335</v>
      </c>
    </row>
    <row r="12" spans="1:2">
      <c r="A12" s="12" t="s">
        <v>336</v>
      </c>
      <c r="B12" s="12" t="s">
        <v>337</v>
      </c>
    </row>
    <row r="13" spans="1:2">
      <c r="A13" s="12" t="s">
        <v>338</v>
      </c>
      <c r="B13" s="12" t="s">
        <v>339</v>
      </c>
    </row>
    <row r="14" spans="1:2">
      <c r="A14" s="12" t="s">
        <v>340</v>
      </c>
      <c r="B14" s="12" t="s">
        <v>341</v>
      </c>
    </row>
    <row r="15" spans="1:2">
      <c r="A15" s="12" t="s">
        <v>342</v>
      </c>
      <c r="B15" s="12" t="s">
        <v>343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16CA5-26D7-430D-985A-9CA03BC8CAB6}">
  <dimension ref="A1:A4"/>
  <sheetViews>
    <sheetView workbookViewId="0">
      <selection sqref="A1:A4"/>
    </sheetView>
  </sheetViews>
  <sheetFormatPr defaultRowHeight="15"/>
  <sheetData>
    <row r="1" spans="1:1">
      <c r="A1" s="12" t="s">
        <v>8</v>
      </c>
    </row>
    <row r="2" spans="1:1">
      <c r="A2" s="12"/>
    </row>
    <row r="3" spans="1:1">
      <c r="A3" s="12" t="s">
        <v>344</v>
      </c>
    </row>
    <row r="4" spans="1:1">
      <c r="A4" s="12" t="s">
        <v>345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D1BB4-ACD5-4600-BF28-825C98AF896B}">
  <dimension ref="A1:A10"/>
  <sheetViews>
    <sheetView workbookViewId="0">
      <selection activeCell="F26" sqref="F26"/>
    </sheetView>
  </sheetViews>
  <sheetFormatPr defaultRowHeight="15"/>
  <sheetData>
    <row r="1" spans="1:1">
      <c r="A1" s="12" t="s">
        <v>346</v>
      </c>
    </row>
    <row r="2" spans="1:1">
      <c r="A2" s="12"/>
    </row>
    <row r="3" spans="1:1">
      <c r="A3" s="12" t="s">
        <v>347</v>
      </c>
    </row>
    <row r="4" spans="1:1">
      <c r="A4" s="12" t="s">
        <v>151</v>
      </c>
    </row>
    <row r="5" spans="1:1">
      <c r="A5" s="12" t="s">
        <v>143</v>
      </c>
    </row>
    <row r="6" spans="1:1">
      <c r="A6" s="12" t="s">
        <v>159</v>
      </c>
    </row>
    <row r="7" spans="1:1">
      <c r="A7" s="12" t="s">
        <v>138</v>
      </c>
    </row>
    <row r="8" spans="1:1">
      <c r="A8" s="12" t="s">
        <v>348</v>
      </c>
    </row>
    <row r="9" spans="1:1">
      <c r="A9" s="12" t="s">
        <v>154</v>
      </c>
    </row>
    <row r="10" spans="1:1">
      <c r="A10" s="12" t="s">
        <v>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Ferdinand Orian</cp:lastModifiedBy>
  <cp:revision/>
  <dcterms:created xsi:type="dcterms:W3CDTF">2025-05-06T04:50:08Z</dcterms:created>
  <dcterms:modified xsi:type="dcterms:W3CDTF">2025-05-13T00:47:51Z</dcterms:modified>
  <cp:category/>
  <cp:contentStatus/>
</cp:coreProperties>
</file>