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Excel MyOnlineTrainingHub\Youtube\BudgetTracker\"/>
    </mc:Choice>
  </mc:AlternateContent>
  <xr:revisionPtr revIDLastSave="0" documentId="8_{DEB662A7-422B-412C-9C23-E68762FE5884}" xr6:coauthVersionLast="47" xr6:coauthVersionMax="47" xr10:uidLastSave="{00000000-0000-0000-0000-000000000000}"/>
  <bookViews>
    <workbookView xWindow="630" yWindow="0" windowWidth="19110" windowHeight="10725" xr2:uid="{17F756BE-528F-475B-988B-D4ABE8193783}"/>
  </bookViews>
  <sheets>
    <sheet name="Report" sheetId="6" r:id="rId1"/>
    <sheet name="Categories" sheetId="1" r:id="rId2"/>
    <sheet name="BankTransactions Final" sheetId="5" r:id="rId3"/>
    <sheet name="Sheet2" sheetId="2" r:id="rId4"/>
    <sheet name="BankTransactions" sheetId="3" r:id="rId5"/>
    <sheet name="JulyData" sheetId="4" r:id="rId6"/>
  </sheets>
  <definedNames>
    <definedName name="_xlcn.WorksheetConnection_MyBudgetTracker_BNZ.xlsxTransactions1" hidden="1">Transactions[]</definedName>
    <definedName name="SubCategory">Categories_[Category]</definedName>
    <definedName name="TblTrans">Transactions[#All]</definedName>
  </definedNames>
  <calcPr calcId="191029"/>
  <pivotCaches>
    <pivotCache cacheId="33" r:id="rId7"/>
    <pivotCache cacheId="48" r:id="rId8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ransactions" name="Transactions" connection="WorksheetConnection_MyBudgetTracker_BNZ.xlsx!Transactions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5" l="1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F16" i="5"/>
  <c r="F13" i="5"/>
  <c r="F37" i="5"/>
  <c r="F38" i="5"/>
  <c r="F39" i="5"/>
  <c r="F9" i="5"/>
  <c r="F10" i="5"/>
  <c r="F11" i="5"/>
  <c r="F12" i="5"/>
  <c r="F14" i="5"/>
  <c r="F15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40" i="5"/>
  <c r="F5" i="5"/>
  <c r="F6" i="5"/>
  <c r="F7" i="5"/>
  <c r="F8" i="5"/>
  <c r="F4" i="5"/>
  <c r="D5" i="3"/>
  <c r="D6" i="3"/>
  <c r="D7" i="3"/>
  <c r="D8" i="3"/>
  <c r="D9" i="3"/>
  <c r="D10" i="3"/>
  <c r="D11" i="3"/>
  <c r="D4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B9E9B1B-C1A2-4914-9F78-435DF77BB2EF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248EB20-910C-47EC-B666-55CAAC13D76B}" name="WorksheetConnection_MyBudgetTracker_BNZ.xlsx!Transactions" type="102" refreshedVersion="8" minRefreshableVersion="5">
    <extLst>
      <ext xmlns:x15="http://schemas.microsoft.com/office/spreadsheetml/2010/11/main" uri="{DE250136-89BD-433C-8126-D09CA5730AF9}">
        <x15:connection id="Transactions" autoDelete="1">
          <x15:rangePr sourceName="_xlcn.WorksheetConnection_MyBudgetTracker_BNZ.xlsxTransactions1"/>
        </x15:connection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3">
    <s v="ThisWorkbookDataModel"/>
    <s v="{[Transactions].[Category Type].&amp;[Income]}"/>
    <s v="{[Transactions].[Category Type].&amp;[Expense]}"/>
  </metadataStrings>
  <mdxMetadata count="2">
    <mdx n="0" f="s">
      <ms ns="1" c="0"/>
    </mdx>
    <mdx n="0" f="s">
      <ms ns="2" c="0"/>
    </mdx>
  </mdx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<sst xmlns="http://schemas.openxmlformats.org/spreadsheetml/2006/main" count="937" uniqueCount="141">
  <si>
    <t>Income and Expense Categories</t>
  </si>
  <si>
    <t>Category</t>
  </si>
  <si>
    <t>SubCategory</t>
  </si>
  <si>
    <t>Category Type</t>
  </si>
  <si>
    <t>Accommodation</t>
  </si>
  <si>
    <t>Chris</t>
  </si>
  <si>
    <t>Income</t>
  </si>
  <si>
    <t>Expense</t>
  </si>
  <si>
    <t>Rates</t>
  </si>
  <si>
    <t>Living Expense</t>
  </si>
  <si>
    <t>Phone</t>
  </si>
  <si>
    <t>Insurance</t>
  </si>
  <si>
    <t>Power</t>
  </si>
  <si>
    <t>MV Expense</t>
  </si>
  <si>
    <t>Not Reported</t>
  </si>
  <si>
    <t>Transfer</t>
  </si>
  <si>
    <t>Bank Transfer</t>
  </si>
  <si>
    <t>Doctor</t>
  </si>
  <si>
    <t>Dentist</t>
  </si>
  <si>
    <t>Medical</t>
  </si>
  <si>
    <t>Transport</t>
  </si>
  <si>
    <t>Variable</t>
  </si>
  <si>
    <t>Vacation</t>
  </si>
  <si>
    <t>Account</t>
  </si>
  <si>
    <t>Date</t>
  </si>
  <si>
    <t>Description</t>
  </si>
  <si>
    <t>Credit</t>
  </si>
  <si>
    <t>Bank Transactions</t>
  </si>
  <si>
    <t>Debit</t>
  </si>
  <si>
    <t>Income/(Exoense)</t>
  </si>
  <si>
    <t>BNZ</t>
  </si>
  <si>
    <t>The Warehouse 193 Ta</t>
  </si>
  <si>
    <t>WOOLWORTHS NZ   9144</t>
  </si>
  <si>
    <t>NEW WORLD PAPAKURA</t>
  </si>
  <si>
    <t>PAK N SAVE PAPAKURA</t>
  </si>
  <si>
    <t>SEASONS MARKET</t>
  </si>
  <si>
    <t>Mary Bird</t>
  </si>
  <si>
    <t>FRESHCHOICE PAPAKURA</t>
  </si>
  <si>
    <t>CW BIRD</t>
  </si>
  <si>
    <t>TUHADA APNA GROCERY</t>
  </si>
  <si>
    <t>VEOLIA PAPAKURA WATE</t>
  </si>
  <si>
    <t>SPARK</t>
  </si>
  <si>
    <t>BIRD MRS M E J</t>
  </si>
  <si>
    <t>BIN INN TAKANINI</t>
  </si>
  <si>
    <t>THAI HENG FRESH MARK</t>
  </si>
  <si>
    <t>ST MARYS CATHOLIC SC</t>
  </si>
  <si>
    <t>Side Hustle</t>
  </si>
  <si>
    <t>Amount</t>
  </si>
  <si>
    <t>Payee</t>
  </si>
  <si>
    <t>Particulars</t>
  </si>
  <si>
    <t>Code</t>
  </si>
  <si>
    <t>Reference</t>
  </si>
  <si>
    <t>Tran Type</t>
  </si>
  <si>
    <t>This Party Account</t>
  </si>
  <si>
    <t>Other Party Account</t>
  </si>
  <si>
    <t>Serial</t>
  </si>
  <si>
    <t>Transaction Code</t>
  </si>
  <si>
    <t>Batch Number</t>
  </si>
  <si>
    <t>Originating Bank/Branch</t>
  </si>
  <si>
    <t>Processed Date</t>
  </si>
  <si>
    <t>Auckland</t>
  </si>
  <si>
    <t>POS</t>
  </si>
  <si>
    <t>02-0224-0160011-00</t>
  </si>
  <si>
    <t>---</t>
  </si>
  <si>
    <t>02-0499</t>
  </si>
  <si>
    <t>PAPAKURA  NZ</t>
  </si>
  <si>
    <t>PAPAKURA</t>
  </si>
  <si>
    <t>TAKANINI</t>
  </si>
  <si>
    <t>pay back</t>
  </si>
  <si>
    <t>Topup</t>
  </si>
  <si>
    <t>Shopping</t>
  </si>
  <si>
    <t>BP</t>
  </si>
  <si>
    <t>12-3014-0050758-50</t>
  </si>
  <si>
    <t>02-1255</t>
  </si>
  <si>
    <t>Bird</t>
  </si>
  <si>
    <t>HOuse Costs</t>
  </si>
  <si>
    <t>73B Settleme</t>
  </si>
  <si>
    <t>AP</t>
  </si>
  <si>
    <t>12-3240-0009649-00</t>
  </si>
  <si>
    <t>House Expens</t>
  </si>
  <si>
    <t>Rapid</t>
  </si>
  <si>
    <t>73B</t>
  </si>
  <si>
    <t>Veolia Water</t>
  </si>
  <si>
    <t>03-0399-0255426-02</t>
  </si>
  <si>
    <t>First</t>
  </si>
  <si>
    <t>SparkNZ</t>
  </si>
  <si>
    <t>01-1820-0000123-00</t>
  </si>
  <si>
    <t>FROM TSB</t>
  </si>
  <si>
    <t>DC</t>
  </si>
  <si>
    <t>15-3987-0019589-00</t>
  </si>
  <si>
    <t>15-3959</t>
  </si>
  <si>
    <t>75 SR</t>
  </si>
  <si>
    <t>Streamline</t>
  </si>
  <si>
    <t>Reimburse</t>
  </si>
  <si>
    <t>St Marys</t>
  </si>
  <si>
    <t>Papakura</t>
  </si>
  <si>
    <t>12-3031-0725198-01</t>
  </si>
  <si>
    <t>Income/(Expense)</t>
  </si>
  <si>
    <t>34.2</t>
  </si>
  <si>
    <t>100</t>
  </si>
  <si>
    <t>27.24</t>
  </si>
  <si>
    <t>32.74</t>
  </si>
  <si>
    <t>73.8</t>
  </si>
  <si>
    <t>255</t>
  </si>
  <si>
    <t>52.15</t>
  </si>
  <si>
    <t>12</t>
  </si>
  <si>
    <t>63.7</t>
  </si>
  <si>
    <t>28.81</t>
  </si>
  <si>
    <t>114.99</t>
  </si>
  <si>
    <t>500.3</t>
  </si>
  <si>
    <t>500</t>
  </si>
  <si>
    <t>11.99</t>
  </si>
  <si>
    <t>4.39</t>
  </si>
  <si>
    <t>25.98</t>
  </si>
  <si>
    <t>33.33</t>
  </si>
  <si>
    <t>5.77</t>
  </si>
  <si>
    <t>1.15</t>
  </si>
  <si>
    <t>2.99</t>
  </si>
  <si>
    <t>113.33</t>
  </si>
  <si>
    <t>27.68</t>
  </si>
  <si>
    <t>59.1</t>
  </si>
  <si>
    <t>200</t>
  </si>
  <si>
    <t>CW Bird</t>
  </si>
  <si>
    <t>Water</t>
  </si>
  <si>
    <t>ToBeDisected</t>
  </si>
  <si>
    <t>Fuel</t>
  </si>
  <si>
    <t>MV Fuel</t>
  </si>
  <si>
    <t>Spark</t>
  </si>
  <si>
    <t>AMI</t>
  </si>
  <si>
    <t>..</t>
  </si>
  <si>
    <t>Groceries</t>
  </si>
  <si>
    <t>Misc Income</t>
  </si>
  <si>
    <t>Other Income</t>
  </si>
  <si>
    <t>Mary Bird  Rates</t>
  </si>
  <si>
    <t>Phone / Internet</t>
  </si>
  <si>
    <t>Sub Category</t>
  </si>
  <si>
    <t>Grand Total</t>
  </si>
  <si>
    <t>Sum of Income/(Expense)2</t>
  </si>
  <si>
    <t>Sum of Income/(Expense)</t>
  </si>
  <si>
    <t>House Cost</t>
  </si>
  <si>
    <t>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</si>
</sst>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</fills>
  <borders count="10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14" fontId="0" fillId="0" borderId="0" xfId="0" applyNumberFormat="1"/>
    <xf numFmtId="2" fontId="0" fillId="0" borderId="0" xfId="0" applyNumberFormat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17" fontId="0" fillId="0" borderId="0" xfId="0" applyNumberFormat="1"/>
    <xf numFmtId="0" fontId="1" fillId="0" borderId="0" xfId="0" applyFont="1"/>
    <xf numFmtId="2" fontId="0" fillId="0" borderId="0" xfId="0" applyNumberFormat="1" applyAlignment="1">
      <alignment horizontal="right"/>
    </xf>
    <xf numFmtId="0" fontId="0" fillId="3" borderId="7" xfId="0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2" fillId="2" borderId="0" xfId="0" applyFont="1" applyFill="1"/>
    <xf numFmtId="0" fontId="0" fillId="0" borderId="8" xfId="0" applyBorder="1"/>
    <xf numFmtId="0" fontId="0" fillId="0" borderId="9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64" fontId="0" fillId="0" borderId="0" xfId="0" applyNumberFormat="1"/>
    <xf numFmtId="0" fontId="0" fillId="0" borderId="0" xfId="0" applyNumberFormat="1"/>
  </cellXfs>
  <cellStyles count="1">
    <cellStyle name="Normal" xfId="0" builtinId="0"/>
  </cellStyles>
  <dxfs count="47"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164" formatCode=";;;"/>
    </dxf>
    <dxf>
      <numFmt numFmtId="164" formatCode=";;;"/>
    </dxf>
    <dxf>
      <numFmt numFmtId="0" formatCode="General"/>
    </dxf>
    <dxf>
      <numFmt numFmtId="0" formatCode="General"/>
    </dxf>
    <dxf>
      <numFmt numFmtId="2" formatCode="0.00"/>
    </dxf>
    <dxf>
      <numFmt numFmtId="2" formatCode="0.00"/>
      <alignment horizontal="right" vertical="bottom" textRotation="0" wrapText="0" indent="0" justifyLastLine="0" shrinkToFit="0" readingOrder="0"/>
    </dxf>
    <dxf>
      <numFmt numFmtId="19" formatCode="d/m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theme="1"/>
        </top>
        <bottom/>
        <vertical/>
        <horizontal/>
      </border>
    </dxf>
    <dxf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theme="1"/>
        </top>
        <bottom/>
        <vertical/>
        <horizontal/>
      </border>
    </dxf>
    <dxf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theme="1"/>
        </top>
        <bottom/>
        <vertical/>
        <horizontal/>
      </border>
    </dxf>
    <dxf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theme="1"/>
        </top>
        <bottom/>
        <vertical/>
        <horizontal/>
      </border>
    </dxf>
    <dxf>
      <border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1"/>
          <bgColor theme="1"/>
        </patternFill>
      </fill>
    </dxf>
    <dxf>
      <numFmt numFmtId="164" formatCode=";;;"/>
    </dxf>
    <dxf>
      <numFmt numFmtId="164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13" Type="http://schemas.openxmlformats.org/officeDocument/2006/relationships/sheetMetadata" Target="metadata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powerPivotData" Target="model/item.data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Christopher Bird" refreshedDate="46048.610992708331" backgroundQuery="1" createdVersion="8" refreshedVersion="8" minRefreshableVersion="3" recordCount="0" supportSubquery="1" supportAdvancedDrill="1" xr:uid="{3F877474-BF9C-480C-9857-A89AD51EC88E}">
  <cacheSource type="external" connectionId="1"/>
  <cacheFields count="5">
    <cacheField name="[Transactions].[Category].[Category]" caption="Category" numFmtId="0" hierarchy="7" level="1">
      <sharedItems count="2">
        <s v="Accommodation"/>
        <s v="Other Income"/>
      </sharedItems>
    </cacheField>
    <cacheField name="[Transactions].[Category Type].[Category Type]" caption="Category Type" numFmtId="0" hierarchy="8" level="1">
      <sharedItems containsSemiMixedTypes="0" containsNonDate="0" containsString="0"/>
    </cacheField>
    <cacheField name="[Transactions].[SubCategory].[SubCategory]" caption="SubCategory" numFmtId="0" hierarchy="6" level="1">
      <sharedItems count="2">
        <s v="Chris"/>
        <s v="Misc Income"/>
      </sharedItems>
    </cacheField>
    <cacheField name="[Measures].[Sum of Income/(Expense)]" caption="Sum of Income/(Expense)" numFmtId="0" hierarchy="11" level="32767"/>
    <cacheField name="Unsupported0" numFmtId="0" hierarchy="12" level="32767">
      <extLst>
        <ext xmlns:x14="http://schemas.microsoft.com/office/spreadsheetml/2009/9/main" uri="{63CAB8AC-B538-458d-9737-405883B0398D}">
          <x14:cacheField ignore="1"/>
        </ext>
      </extLst>
    </cacheField>
  </cacheFields>
  <cacheHierarchies count="13">
    <cacheHierarchy uniqueName="[Transactions].[Account]" caption="Account" attribute="1" defaultMemberUniqueName="[Transactions].[Account].[All]" allUniqueName="[Transactions].[Account].[All]" dimensionUniqueName="[Transactions]" displayFolder="" count="0" memberValueDatatype="130" unbalanced="0"/>
    <cacheHierarchy uniqueName="[Transactions].[Date]" caption="Date" attribute="1" time="1" defaultMemberUniqueName="[Transactions].[Date].[All]" allUniqueName="[Transactions].[Date].[All]" dimensionUniqueName="[Transactions]" displayFolder="" count="0" memberValueDatatype="7" unbalanced="0"/>
    <cacheHierarchy uniqueName="[Transactions].[Description]" caption="Description" attribute="1" defaultMemberUniqueName="[Transactions].[Description].[All]" allUniqueName="[Transactions].[Description].[All]" dimensionUniqueName="[Transactions]" displayFolder="" count="0" memberValueDatatype="130" unbalanced="0"/>
    <cacheHierarchy uniqueName="[Transactions].[Debit]" caption="Debit" attribute="1" defaultMemberUniqueName="[Transactions].[Debit].[All]" allUniqueName="[Transactions].[Debit].[All]" dimensionUniqueName="[Transactions]" displayFolder="" count="0" memberValueDatatype="130" unbalanced="0"/>
    <cacheHierarchy uniqueName="[Transactions].[Credit]" caption="Credit" attribute="1" defaultMemberUniqueName="[Transactions].[Credit].[All]" allUniqueName="[Transactions].[Credit].[All]" dimensionUniqueName="[Transactions]" displayFolder="" count="0" memberValueDatatype="5" unbalanced="0"/>
    <cacheHierarchy uniqueName="[Transactions].[Income/(Expense)]" caption="Income/(Expense)" attribute="1" defaultMemberUniqueName="[Transactions].[Income/(Expense)].[All]" allUniqueName="[Transactions].[Income/(Expense)].[All]" dimensionUniqueName="[Transactions]" displayFolder="" count="0" memberValueDatatype="5" unbalanced="0"/>
    <cacheHierarchy uniqueName="[Transactions].[SubCategory]" caption="SubCategory" attribute="1" defaultMemberUniqueName="[Transactions].[SubCategory].[All]" allUniqueName="[Transactions].[SubCategory].[All]" dimensionUniqueName="[Transactions]" displayFolder="" count="2" memberValueDatatype="130" unbalanced="0">
      <fieldsUsage count="2">
        <fieldUsage x="-1"/>
        <fieldUsage x="2"/>
      </fieldsUsage>
    </cacheHierarchy>
    <cacheHierarchy uniqueName="[Transactions].[Category]" caption="Category" attribute="1" defaultMemberUniqueName="[Transactions].[Category].[All]" allUniqueName="[Transactions].[Category].[All]" dimensionUniqueName="[Transactions]" displayFolder="" count="2" memberValueDatatype="130" unbalanced="0">
      <fieldsUsage count="2">
        <fieldUsage x="-1"/>
        <fieldUsage x="0"/>
      </fieldsUsage>
    </cacheHierarchy>
    <cacheHierarchy uniqueName="[Transactions].[Category Type]" caption="Category Type" attribute="1" defaultMemberUniqueName="[Transactions].[Category Type].[All]" allUniqueName="[Transactions].[Category Type].[All]" dimensionUniqueName="[Transactions]" displayFolder="" count="2" memberValueDatatype="130" unbalanced="0">
      <fieldsUsage count="2">
        <fieldUsage x="-1"/>
        <fieldUsage x="1"/>
      </fieldsUsage>
    </cacheHierarchy>
    <cacheHierarchy uniqueName="[Measures].[__XL_Count Transactions]" caption="__XL_Count Transactions" measure="1" displayFolder="" measureGroup="Transactions" count="0" hidden="1"/>
    <cacheHierarchy uniqueName="[Measures].[__No measures defined]" caption="__No measures defined" measure="1" displayFolder="" count="0" hidden="1"/>
    <cacheHierarchy uniqueName="[Measures].[Sum of Income/(Expense)]" caption="Sum of Income/(Expense)" measure="1" displayFolder="" measureGroup="Transactions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Unsupported0" caption="Account" measure="1" count="0">
      <extLst>
        <ext xmlns:x14="http://schemas.microsoft.com/office/spreadsheetml/2009/9/main" uri="{8CF416AD-EC4C-4aba-99F5-12A058AE0983}">
          <x14:cacheHierarchy ignore="1"/>
        </ext>
      </extLst>
    </cacheHierarchy>
  </cacheHierarchies>
  <kpis count="0"/>
  <dimensions count="2">
    <dimension measure="1" name="Measures" uniqueName="[Measures]" caption="Measures"/>
    <dimension name="Transactions" uniqueName="[Transactions]" caption="Transactions"/>
  </dimensions>
  <measureGroups count="1">
    <measureGroup name="Transactions" caption="Transactions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Christopher Bird" refreshedDate="46048.619539814812" backgroundQuery="1" createdVersion="8" refreshedVersion="8" minRefreshableVersion="3" recordCount="0" supportSubquery="1" supportAdvancedDrill="1" xr:uid="{E25D21CE-6331-4099-80B0-28F40749092C}">
  <cacheSource type="external" connectionId="1"/>
  <cacheFields count="5">
    <cacheField name="[Transactions].[Category].[Category]" caption="Category" numFmtId="0" hierarchy="7" level="1">
      <sharedItems count="2">
        <s v="House Cost"/>
        <s v="Living Expense"/>
      </sharedItems>
    </cacheField>
    <cacheField name="[Transactions].[Category Type].[Category Type]" caption="Category Type" numFmtId="0" hierarchy="8" level="1">
      <sharedItems containsSemiMixedTypes="0" containsNonDate="0" containsString="0"/>
    </cacheField>
    <cacheField name="[Measures].[Sum of Income/(Expense)]" caption="Sum of Income/(Expense)" numFmtId="0" hierarchy="11" level="32767"/>
    <cacheField name="Unsupported0" numFmtId="0" hierarchy="12" level="32767">
      <extLst>
        <ext xmlns:x14="http://schemas.microsoft.com/office/spreadsheetml/2009/9/main" uri="{63CAB8AC-B538-458d-9737-405883B0398D}">
          <x14:cacheField ignore="1"/>
        </ext>
      </extLst>
    </cacheField>
    <cacheField name="Unsupported1" numFmtId="0" hierarchy="13" level="32767">
      <extLst>
        <ext xmlns:x14="http://schemas.microsoft.com/office/spreadsheetml/2009/9/main" uri="{63CAB8AC-B538-458d-9737-405883B0398D}">
          <x14:cacheField ignore="1"/>
        </ext>
      </extLst>
    </cacheField>
  </cacheFields>
  <cacheHierarchies count="14">
    <cacheHierarchy uniqueName="[Transactions].[Account]" caption="Account" attribute="1" defaultMemberUniqueName="[Transactions].[Account].[All]" allUniqueName="[Transactions].[Account].[All]" dimensionUniqueName="[Transactions]" displayFolder="" count="0" memberValueDatatype="130" unbalanced="0"/>
    <cacheHierarchy uniqueName="[Transactions].[Date]" caption="Date" attribute="1" time="1" defaultMemberUniqueName="[Transactions].[Date].[All]" allUniqueName="[Transactions].[Date].[All]" dimensionUniqueName="[Transactions]" displayFolder="" count="0" memberValueDatatype="7" unbalanced="0"/>
    <cacheHierarchy uniqueName="[Transactions].[Description]" caption="Description" attribute="1" defaultMemberUniqueName="[Transactions].[Description].[All]" allUniqueName="[Transactions].[Description].[All]" dimensionUniqueName="[Transactions]" displayFolder="" count="0" memberValueDatatype="130" unbalanced="0"/>
    <cacheHierarchy uniqueName="[Transactions].[Debit]" caption="Debit" attribute="1" defaultMemberUniqueName="[Transactions].[Debit].[All]" allUniqueName="[Transactions].[Debit].[All]" dimensionUniqueName="[Transactions]" displayFolder="" count="0" memberValueDatatype="130" unbalanced="0"/>
    <cacheHierarchy uniqueName="[Transactions].[Credit]" caption="Credit" attribute="1" defaultMemberUniqueName="[Transactions].[Credit].[All]" allUniqueName="[Transactions].[Credit].[All]" dimensionUniqueName="[Transactions]" displayFolder="" count="0" memberValueDatatype="5" unbalanced="0"/>
    <cacheHierarchy uniqueName="[Transactions].[Income/(Expense)]" caption="Income/(Expense)" attribute="1" defaultMemberUniqueName="[Transactions].[Income/(Expense)].[All]" allUniqueName="[Transactions].[Income/(Expense)].[All]" dimensionUniqueName="[Transactions]" displayFolder="" count="0" memberValueDatatype="5" unbalanced="0"/>
    <cacheHierarchy uniqueName="[Transactions].[SubCategory]" caption="SubCategory" attribute="1" defaultMemberUniqueName="[Transactions].[SubCategory].[All]" allUniqueName="[Transactions].[SubCategory].[All]" dimensionUniqueName="[Transactions]" displayFolder="" count="2" memberValueDatatype="130" unbalanced="0"/>
    <cacheHierarchy uniqueName="[Transactions].[Category]" caption="Category" attribute="1" defaultMemberUniqueName="[Transactions].[Category].[All]" allUniqueName="[Transactions].[Category].[All]" dimensionUniqueName="[Transactions]" displayFolder="" count="2" memberValueDatatype="130" unbalanced="0">
      <fieldsUsage count="2">
        <fieldUsage x="-1"/>
        <fieldUsage x="0"/>
      </fieldsUsage>
    </cacheHierarchy>
    <cacheHierarchy uniqueName="[Transactions].[Category Type]" caption="Category Type" attribute="1" defaultMemberUniqueName="[Transactions].[Category Type].[All]" allUniqueName="[Transactions].[Category Type].[All]" dimensionUniqueName="[Transactions]" displayFolder="" count="2" memberValueDatatype="130" unbalanced="0">
      <fieldsUsage count="2">
        <fieldUsage x="-1"/>
        <fieldUsage x="1"/>
      </fieldsUsage>
    </cacheHierarchy>
    <cacheHierarchy uniqueName="[Measures].[__XL_Count Transactions]" caption="__XL_Count Transactions" measure="1" displayFolder="" measureGroup="Transactions" count="0" hidden="1"/>
    <cacheHierarchy uniqueName="[Measures].[__No measures defined]" caption="__No measures defined" measure="1" displayFolder="" count="0" hidden="1"/>
    <cacheHierarchy uniqueName="[Measures].[Sum of Income/(Expense)]" caption="Sum of Income/(Expense)" measure="1" displayFolder="" measureGroup="Transactions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Unsupported0" caption="Account" measure="1" count="0">
      <extLst>
        <ext xmlns:x14="http://schemas.microsoft.com/office/spreadsheetml/2009/9/main" uri="{8CF416AD-EC4C-4aba-99F5-12A058AE0983}">
          <x14:cacheHierarchy ignore="1"/>
        </ext>
      </extLst>
    </cacheHierarchy>
    <cacheHierarchy uniqueName="Unsupported1" caption="Account" measure="1" count="0">
      <extLst>
        <ext xmlns:x14="http://schemas.microsoft.com/office/spreadsheetml/2009/9/main" uri="{8CF416AD-EC4C-4aba-99F5-12A058AE0983}">
          <x14:cacheHierarchy ignore="1"/>
        </ext>
      </extLst>
    </cacheHierarchy>
  </cacheHierarchies>
  <kpis count="0"/>
  <dimensions count="2">
    <dimension measure="1" name="Measures" uniqueName="[Measures]" caption="Measures"/>
    <dimension name="Transactions" uniqueName="[Transactions]" caption="Transactions"/>
  </dimensions>
  <measureGroups count="1">
    <measureGroup name="Transactions" caption="Transactions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C1B0B5-9665-4EBA-9672-2904647F47C5}" name="PivotTable2" cacheId="48" applyNumberFormats="0" applyBorderFormats="0" applyFontFormats="0" applyPatternFormats="0" applyAlignmentFormats="0" applyWidthHeightFormats="1" dataCaption="Values" updatedVersion="8" minRefreshableVersion="3" subtotalHiddenItems="1" itemPrintTitles="1" createdVersion="8" indent="0" showHeaders="0" outline="1" outlineData="1" multipleFieldFilters="0">
  <location ref="K6:N9" firstHeaderRow="0" firstDataRow="1" firstDataCol="1" rowPageCount="1" colPageCount="1"/>
  <pivotFields count="5">
    <pivotField axis="axisRow" allDrilled="1" subtotalTop="0" showAll="0" sortType="ascending" defaultSubtotal="0" defaultAttributeDrillState="1">
      <items count="2">
        <item x="0"/>
        <item x="1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Page" allDrilled="1" subtotalTop="0" showAll="0" dataSourceSort="1" defaultSubtotal="0" defaultAttributeDrillState="1"/>
    <pivotField dataField="1" subtotalTop="0" showAll="0" defaultSubtotal="0"/>
    <pivotField dataField="1" compact="0" outline="0" subtotalTop="0" dragToRow="0" dragToCol="0" dragToPage="0" dragToData="0" dragOff="0" showAll="0" topAutoShow="0" includeNewItemsInFilter="1" itemPageCount="0" rankBy="0" defaultSubtotal="0">
      <extLst>
        <ext xmlns:x14="http://schemas.microsoft.com/office/spreadsheetml/2009/9/main" uri="{2946ED86-A175-432a-8AC1-64E0C546D7DE}">
          <x14:pivotField ignore="1"/>
        </ext>
      </extLst>
    </pivotField>
    <pivotField dataField="1" compact="0" outline="0" subtotalTop="0" dragToRow="0" dragToCol="0" dragToPage="0" dragToData="0" dragOff="0" showAll="0" topAutoShow="0" includeNewItemsInFilter="1" itemPageCount="0" rankBy="0" defaultSubtotal="0">
      <extLst>
        <ext xmlns:x14="http://schemas.microsoft.com/office/spreadsheetml/2009/9/main" uri="{2946ED86-A175-432a-8AC1-64E0C546D7DE}">
          <x14:pivotField ignore="1"/>
        </ext>
      </extLst>
    </pivotField>
  </pivotFields>
  <rowFields count="1">
    <field x="0"/>
  </rowFields>
  <rowItems count="3">
    <i>
      <x v="1"/>
    </i>
    <i>
      <x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1" hier="8" name="[Transactions].[Category Type].&amp;[Expense]" cap="Expense"/>
  </pageFields>
  <dataFields count="3">
    <dataField name="Expenses" fld="2" baseField="0" baseItem="0"/>
    <dataField name="Sum of Income/(Expense)2" fld="3" baseField="0" baseItem="0" numFmtId="164">
      <extLst>
        <ext xmlns:x14="http://schemas.microsoft.com/office/spreadsheetml/2009/9/main" uri="{E15A36E0-9728-4e99-A89B-3F7291B0FE68}">
          <x14:dataField sourceField="2" uniqueName="[__Xl2].[Measures].[Sum of Income/(Expense)]"/>
        </ext>
      </extLst>
    </dataField>
    <dataField name="Sum of Income/(Expense)" fld="4" baseField="0" baseItem="0">
      <extLst>
        <ext xmlns:x14="http://schemas.microsoft.com/office/spreadsheetml/2009/9/main" uri="{E15A36E0-9728-4e99-A89B-3F7291B0FE68}">
          <x14:dataField sourceField="2" uniqueName="[__Xl3].[Measures].[Sum of Income/(Expense)]"/>
        </ext>
      </extLst>
    </dataField>
  </dataFields>
  <formats count="2">
    <format dxfId="2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3">
      <pivotArea dataOnly="0" labelOnly="1" outline="0" fieldPosition="0">
        <references count="1">
          <reference field="4294967294" count="1">
            <x v="1"/>
          </reference>
        </references>
      </pivotArea>
    </format>
  </formats>
  <conditionalFormats count="1">
    <conditionalFormat scope="field" priority="1">
      <pivotAreas count="1">
        <pivotArea outline="0" collapsedLevelsAreSubtotals="1" fieldPosition="0">
          <references count="2">
            <reference field="4294967294" count="1" selected="0">
              <x v="1"/>
            </reference>
            <reference field="0" count="0" selected="0"/>
          </references>
        </pivotArea>
      </pivotAreas>
    </conditionalFormat>
  </conditionalFormats>
  <pivotHierarchies count="14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Transactions].[Category Type].&amp;[Expense]"/>
      </members>
    </pivotHierarchy>
    <pivotHierarchy dragToRow="0" dragToCol="0" dragToPage="0" dragToData="1"/>
    <pivotHierarchy dragToRow="0" dragToCol="0" dragToPage="0" dragToData="1"/>
    <pivotHierarchy dragToData="1" caption="Expenses"/>
    <pivotHierarchy dragToRow="0" dragToCol="0" dragToPage="0" dragToData="1" dragOff="0" includeNewItemsInFilter="1">
      <extLst>
        <ext xmlns:x14="http://schemas.microsoft.com/office/spreadsheetml/2009/9/main" uri="{F1805F06-0CD3-4483-9156-8803C3D141DF}">
          <x14:pivotHierarchy ignore="1"/>
        </ext>
      </extLst>
    </pivotHierarchy>
    <pivotHierarchy dragToRow="0" dragToCol="0" dragToPage="0" dragToData="1" dragOff="0" includeNewItemsInFilter="1">
      <extLst>
        <ext xmlns:x14="http://schemas.microsoft.com/office/spreadsheetml/2009/9/main" uri="{F1805F06-0CD3-4483-9156-8803C3D141DF}">
          <x14:pivotHierarchy ignore="1"/>
        </ext>
      </extLst>
    </pivotHierarchy>
  </pivotHierarchies>
  <pivotTableStyleInfo name="PivotStyleMedium3" showRowHeaders="1" showColHeaders="1" showRowStripes="0" showColStripes="0" showLastColumn="1"/>
  <rowHierarchiesUsage count="1">
    <rowHierarchyUsage hierarchyUsage="7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MyBudgetTracker_BNZ.xlsx!Transactions">
        <x15:activeTabTopLevelEntity name="[Transaction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3EA73A3-BAF2-43FF-AC20-585B9224504A}" name="PivotTable1" cacheId="33" applyNumberFormats="0" applyBorderFormats="0" applyFontFormats="0" applyPatternFormats="0" applyAlignmentFormats="0" applyWidthHeightFormats="1" dataCaption="Values" updatedVersion="8" minRefreshableVersion="3" subtotalHiddenItems="1" itemPrintTitles="1" createdVersion="8" indent="0" showHeaders="0" outline="1" outlineData="1" multipleFieldFilters="0">
  <location ref="F6:H11" firstHeaderRow="0" firstDataRow="1" firstDataCol="1" rowPageCount="1" colPageCount="1"/>
  <pivotFields count="5">
    <pivotField axis="axisRow" allDrilled="1" subtotalTop="0" showAll="0" dataSourceSort="1" defaultSubtotal="0" defaultAttributeDrillState="1">
      <items count="2">
        <item x="0"/>
        <item x="1"/>
      </items>
    </pivotField>
    <pivotField axis="axisPage" allDrilled="1" subtotalTop="0" showAll="0" dataSourceSort="1" defaultSubtotal="0" defaultAttributeDrillState="1"/>
    <pivotField axis="axisRow" allDrilled="1" subtotalTop="0" showAll="0" defaultSubtotal="0" defaultAttributeDrillState="1">
      <items count="2">
        <item x="0"/>
        <item x="1"/>
      </items>
    </pivotField>
    <pivotField dataField="1" subtotalTop="0" showAll="0" defaultSubtotal="0"/>
    <pivotField dataField="1" compact="0" outline="0" subtotalTop="0" dragToRow="0" dragToCol="0" dragToPage="0" dragToData="0" dragOff="0" showAll="0" topAutoShow="0" includeNewItemsInFilter="1" itemPageCount="0" rankBy="0" defaultSubtotal="0">
      <extLst>
        <ext xmlns:x14="http://schemas.microsoft.com/office/spreadsheetml/2009/9/main" uri="{2946ED86-A175-432a-8AC1-64E0C546D7DE}">
          <x14:pivotField ignore="1"/>
        </ext>
      </extLst>
    </pivotField>
  </pivotFields>
  <rowFields count="2">
    <field x="0"/>
    <field x="2"/>
  </rowFields>
  <rowItems count="5">
    <i>
      <x/>
    </i>
    <i r="1">
      <x/>
    </i>
    <i>
      <x v="1"/>
    </i>
    <i r="1">
      <x v="1"/>
    </i>
    <i t="grand">
      <x/>
    </i>
  </rowItems>
  <colFields count="1">
    <field x="-2"/>
  </colFields>
  <colItems count="2">
    <i>
      <x/>
    </i>
    <i i="1">
      <x v="1"/>
    </i>
  </colItems>
  <pageFields count="1">
    <pageField fld="1" hier="8" name="[Transactions].[Category Type].&amp;[Income]" cap="Income"/>
  </pageFields>
  <dataFields count="2">
    <dataField name="Income" fld="3" baseField="0" baseItem="0"/>
    <dataField name="Sum of Income/(Expense)2" fld="4" baseField="0" baseItem="0" numFmtId="164">
      <extLst>
        <ext xmlns:x14="http://schemas.microsoft.com/office/spreadsheetml/2009/9/main" uri="{E15A36E0-9728-4e99-A89B-3F7291B0FE68}">
          <x14:dataField sourceField="3" uniqueName="[__Xl2].[Measures].[Sum of Income/(Expense)]"/>
        </ext>
      </extLst>
    </dataField>
  </dataFields>
  <formats count="2">
    <format dxfId="46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45">
      <pivotArea dataOnly="0" labelOnly="1" outline="0" fieldPosition="0">
        <references count="1">
          <reference field="4294967294" count="1">
            <x v="1"/>
          </reference>
        </references>
      </pivotArea>
    </format>
  </formats>
  <conditionalFormats count="1">
    <conditionalFormat scope="field" priority="6">
      <pivotAreas count="1">
        <pivotArea outline="0" collapsedLevelsAreSubtotals="1" fieldPosition="0">
          <references count="2">
            <reference field="4294967294" count="1" selected="0">
              <x v="1"/>
            </reference>
            <reference field="2" count="0" selected="0"/>
          </references>
        </pivotArea>
      </pivotAreas>
    </conditionalFormat>
  </conditionalFormats>
  <pivotHierarchies count="1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Transactions].[Category Type].&amp;[Income]"/>
      </members>
    </pivotHierarchy>
    <pivotHierarchy dragToRow="0" dragToCol="0" dragToPage="0" dragToData="1"/>
    <pivotHierarchy dragToRow="0" dragToCol="0" dragToPage="0" dragToData="1"/>
    <pivotHierarchy dragToData="1" caption="Income"/>
    <pivotHierarchy dragToRow="0" dragToCol="0" dragToPage="0" dragToData="1" dragOff="0" includeNewItemsInFilter="1">
      <extLst>
        <ext xmlns:x14="http://schemas.microsoft.com/office/spreadsheetml/2009/9/main" uri="{F1805F06-0CD3-4483-9156-8803C3D141DF}">
          <x14:pivotHierarchy ignore="1"/>
        </ext>
      </extLst>
    </pivotHierarchy>
  </pivotHierarchies>
  <pivotTableStyleInfo name="PivotStyleLight16" showRowHeaders="1" showColHeaders="1" showRowStripes="0" showColStripes="0" showLastColumn="1"/>
  <rowHierarchiesUsage count="2">
    <rowHierarchyUsage hierarchyUsage="7"/>
    <rowHierarchyUsage hierarchyUsage="6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MyBudgetTracker_BNZ.xlsx!Transactions">
        <x15:activeTabTopLevelEntity name="[Transaction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C4AC5AA-20A8-4A95-9FF4-0B6C7DDF3EC7}" name="Categories_" displayName="Categories_" ref="A3:D30" totalsRowShown="0" headerRowDxfId="44" dataDxfId="43" tableBorderDxfId="42">
  <autoFilter ref="A3:D30" xr:uid="{9C4AC5AA-20A8-4A95-9FF4-0B6C7DDF3EC7}"/>
  <tableColumns count="4">
    <tableColumn id="1" xr3:uid="{5304620B-60A0-4374-9C9B-1F65A6D58828}" name="Description" dataDxfId="41"/>
    <tableColumn id="2" xr3:uid="{E4DD8968-ED7B-406A-BA0B-60301A3129D2}" name="Sub Category" dataDxfId="40"/>
    <tableColumn id="3" xr3:uid="{CF9943FE-4F4C-44AB-AFD2-C0126CBB625A}" name="Category" dataDxfId="39"/>
    <tableColumn id="4" xr3:uid="{E19F46EA-23EB-4DA9-A1A8-A56F13B7D61B}" name="Category Type" dataDxfId="3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6F371D8-B3E8-4400-9367-6D68E2F7A934}" name="Transactions" displayName="Transactions" ref="A3:I40" totalsRowShown="0" headerRowDxfId="37">
  <autoFilter ref="A3:I40" xr:uid="{66F371D8-B3E8-4400-9367-6D68E2F7A934}"/>
  <tableColumns count="9">
    <tableColumn id="1" xr3:uid="{3FF9E818-6EFF-41C5-9DFE-5A7110C507B4}" name="Account"/>
    <tableColumn id="2" xr3:uid="{B1E79D91-234E-4FA0-B0CC-927344448712}" name="Date" dataDxfId="36"/>
    <tableColumn id="3" xr3:uid="{FC0ABD62-478E-4605-AA75-C6A618A0BC48}" name="Description"/>
    <tableColumn id="4" xr3:uid="{7AD20C00-66AF-492B-AF7A-7590477DA1AA}" name="Debit" dataDxfId="35"/>
    <tableColumn id="5" xr3:uid="{A48C526B-96F8-4936-98C3-E319EFA36038}" name="Credit" dataDxfId="34"/>
    <tableColumn id="6" xr3:uid="{BE399BFF-CAFF-40D4-B7FE-FF4DC0FE2D3F}" name="Income/(Expense)">
      <calculatedColumnFormula>Transactions[[#This Row],[Credit]]-Transactions[[#This Row],[Debit]]</calculatedColumnFormula>
    </tableColumn>
    <tableColumn id="7" xr3:uid="{F16EAF12-9771-4CE0-9DCD-7B93F0625186}" name="SubCategory"/>
    <tableColumn id="8" xr3:uid="{13DCE7D8-9FA8-43BA-AE71-2684FC1E6534}" name="Category" dataDxfId="33">
      <calculatedColumnFormula>_xlfn.XLOOKUP(Transactions[[#This Row],[SubCategory]],Categories_[Sub Category],Categories_[Category],"Add Sub Category")</calculatedColumnFormula>
    </tableColumn>
    <tableColumn id="9" xr3:uid="{E6AF91D1-F46F-4626-BF83-EEB2F38FFFE1}" name="Category Type" dataDxfId="32">
      <calculatedColumnFormula>_xlfn.XLOOKUP(Transactions[[#This Row],[SubCategory]],Categories_[Sub Category],Categories_[Category Type],"add subCategory")</calculatedColumnFormula>
    </tableColumn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279A2-E531-4DFE-AB40-736F6354848C}">
  <dimension ref="F4:N11"/>
  <sheetViews>
    <sheetView tabSelected="1" topLeftCell="H1" workbookViewId="0">
      <selection activeCell="J2" sqref="J2"/>
    </sheetView>
  </sheetViews>
  <sheetFormatPr defaultRowHeight="15" x14ac:dyDescent="0.25"/>
  <cols>
    <col min="6" max="6" width="15.5703125" customWidth="1"/>
    <col min="7" max="7" width="9.85546875" bestFit="1" customWidth="1"/>
    <col min="8" max="8" width="15.42578125" customWidth="1"/>
    <col min="10" max="10" width="16.85546875" customWidth="1"/>
    <col min="11" max="11" width="9" customWidth="1"/>
    <col min="12" max="12" width="9.140625" customWidth="1"/>
  </cols>
  <sheetData>
    <row r="4" spans="6:14" x14ac:dyDescent="0.25">
      <c r="F4" s="19" t="s">
        <v>3</v>
      </c>
      <c r="G4" t="s" vm="1">
        <v>6</v>
      </c>
      <c r="K4" s="19" t="s">
        <v>3</v>
      </c>
      <c r="L4" t="s" vm="2">
        <v>7</v>
      </c>
    </row>
    <row r="6" spans="6:14" x14ac:dyDescent="0.25">
      <c r="G6" t="s">
        <v>6</v>
      </c>
      <c r="H6" s="22" t="s">
        <v>137</v>
      </c>
      <c r="L6" t="s">
        <v>140</v>
      </c>
      <c r="M6" s="22" t="s">
        <v>137</v>
      </c>
      <c r="N6" t="s">
        <v>138</v>
      </c>
    </row>
    <row r="7" spans="6:14" x14ac:dyDescent="0.25">
      <c r="F7" s="20" t="s">
        <v>4</v>
      </c>
      <c r="G7" s="23"/>
      <c r="H7" s="22"/>
      <c r="K7" s="20" t="s">
        <v>9</v>
      </c>
      <c r="L7" s="23">
        <v>-788.69</v>
      </c>
      <c r="M7" s="22">
        <v>-788.69</v>
      </c>
      <c r="N7" s="23">
        <v>-788.69</v>
      </c>
    </row>
    <row r="8" spans="6:14" x14ac:dyDescent="0.25">
      <c r="F8" s="21" t="s">
        <v>5</v>
      </c>
      <c r="G8" s="23">
        <v>510</v>
      </c>
      <c r="H8" s="22">
        <v>510</v>
      </c>
      <c r="K8" s="20" t="s">
        <v>139</v>
      </c>
      <c r="L8" s="23">
        <v>-500</v>
      </c>
      <c r="M8" s="22">
        <v>-500</v>
      </c>
      <c r="N8" s="23">
        <v>-500</v>
      </c>
    </row>
    <row r="9" spans="6:14" x14ac:dyDescent="0.25">
      <c r="F9" s="20" t="s">
        <v>132</v>
      </c>
      <c r="G9" s="23"/>
      <c r="H9" s="22"/>
      <c r="K9" s="20" t="s">
        <v>136</v>
      </c>
      <c r="L9" s="23">
        <v>-1288.69</v>
      </c>
      <c r="M9" s="22">
        <v>-1288.69</v>
      </c>
      <c r="N9" s="23">
        <v>-1288.69</v>
      </c>
    </row>
    <row r="10" spans="6:14" x14ac:dyDescent="0.25">
      <c r="F10" s="21" t="s">
        <v>131</v>
      </c>
      <c r="G10" s="23">
        <v>113.33</v>
      </c>
      <c r="H10" s="22">
        <v>113.33</v>
      </c>
    </row>
    <row r="11" spans="6:14" x14ac:dyDescent="0.25">
      <c r="F11" s="20" t="s">
        <v>136</v>
      </c>
      <c r="G11" s="23">
        <v>623.33000000000004</v>
      </c>
      <c r="H11" s="22">
        <v>623.33000000000004</v>
      </c>
    </row>
  </sheetData>
  <conditionalFormatting pivot="1" sqref="H8 H10">
    <cfRule type="dataBar" priority="6">
      <dataBar>
        <cfvo type="min"/>
        <cfvo type="max"/>
        <color rgb="FF92D050"/>
      </dataBar>
      <extLst>
        <ext xmlns:x14="http://schemas.microsoft.com/office/spreadsheetml/2009/9/main" uri="{B025F937-C7B1-47D3-B67F-A62EFF666E3E}">
          <x14:id>{37C37840-490E-4691-B6D2-A0A60F137D7B}</x14:id>
        </ext>
      </extLst>
    </cfRule>
  </conditionalFormatting>
  <conditionalFormatting pivot="1" sqref="M7:M8">
    <cfRule type="dataBar" priority="1">
      <dataBar>
        <cfvo type="min"/>
        <cfvo type="max"/>
        <color theme="8" tint="0.79998168889431442"/>
      </dataBar>
      <extLst>
        <ext xmlns:x14="http://schemas.microsoft.com/office/spreadsheetml/2009/9/main" uri="{B025F937-C7B1-47D3-B67F-A62EFF666E3E}">
          <x14:id>{42CC5E91-7B81-4D2E-8B6B-E05EACC2A7B9}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37C37840-490E-4691-B6D2-A0A60F137D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H8 H10</xm:sqref>
        </x14:conditionalFormatting>
        <x14:conditionalFormatting xmlns:xm="http://schemas.microsoft.com/office/excel/2006/main" pivot="1">
          <x14:cfRule type="dataBar" id="{42CC5E91-7B81-4D2E-8B6B-E05EACC2A7B9}">
            <x14:dataBar minLength="0" maxLength="100" gradient="0" direction="rightToLeft">
              <x14:cfvo type="autoMin"/>
              <x14:cfvo type="autoMax"/>
              <x14:negativeFillColor theme="8" tint="0.39997558519241921"/>
              <x14:axisColor rgb="FF000000"/>
            </x14:dataBar>
          </x14:cfRule>
          <xm:sqref>M7:M8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40385-DBC9-4D52-9884-A826434804C0}">
  <dimension ref="A1:D50"/>
  <sheetViews>
    <sheetView topLeftCell="A10" workbookViewId="0">
      <selection activeCell="C6" sqref="C6"/>
    </sheetView>
  </sheetViews>
  <sheetFormatPr defaultRowHeight="15" x14ac:dyDescent="0.25"/>
  <cols>
    <col min="1" max="1" width="20.85546875" bestFit="1" customWidth="1"/>
    <col min="2" max="2" width="11.28515625" customWidth="1"/>
    <col min="3" max="3" width="15.7109375" bestFit="1" customWidth="1"/>
    <col min="4" max="4" width="16" customWidth="1"/>
  </cols>
  <sheetData>
    <row r="1" spans="1:4" ht="42" customHeight="1" x14ac:dyDescent="0.25">
      <c r="B1" t="s">
        <v>0</v>
      </c>
    </row>
    <row r="3" spans="1:4" x14ac:dyDescent="0.25">
      <c r="A3" s="16" t="s">
        <v>25</v>
      </c>
      <c r="B3" s="16" t="s">
        <v>135</v>
      </c>
      <c r="C3" s="16" t="s">
        <v>1</v>
      </c>
      <c r="D3" s="16" t="s">
        <v>3</v>
      </c>
    </row>
    <row r="4" spans="1:4" x14ac:dyDescent="0.25">
      <c r="A4" s="9" t="s">
        <v>122</v>
      </c>
      <c r="B4" s="9" t="s">
        <v>5</v>
      </c>
      <c r="C4" s="9" t="s">
        <v>4</v>
      </c>
      <c r="D4" s="9" t="s">
        <v>6</v>
      </c>
    </row>
    <row r="5" spans="1:4" x14ac:dyDescent="0.25">
      <c r="A5" s="11" t="s">
        <v>36</v>
      </c>
      <c r="B5" s="11" t="s">
        <v>8</v>
      </c>
      <c r="C5" s="11" t="s">
        <v>139</v>
      </c>
      <c r="D5" s="11" t="s">
        <v>7</v>
      </c>
    </row>
    <row r="6" spans="1:4" x14ac:dyDescent="0.25">
      <c r="A6" s="14" t="s">
        <v>127</v>
      </c>
      <c r="B6" s="14" t="s">
        <v>10</v>
      </c>
      <c r="C6" s="14" t="s">
        <v>9</v>
      </c>
      <c r="D6" s="14" t="s">
        <v>7</v>
      </c>
    </row>
    <row r="7" spans="1:4" x14ac:dyDescent="0.25">
      <c r="A7" s="11" t="s">
        <v>128</v>
      </c>
      <c r="B7" s="11" t="s">
        <v>11</v>
      </c>
      <c r="C7" s="11" t="s">
        <v>9</v>
      </c>
      <c r="D7" s="11" t="s">
        <v>7</v>
      </c>
    </row>
    <row r="8" spans="1:4" x14ac:dyDescent="0.25">
      <c r="A8" s="14" t="s">
        <v>129</v>
      </c>
      <c r="B8" s="14" t="s">
        <v>12</v>
      </c>
      <c r="C8" s="14" t="s">
        <v>9</v>
      </c>
      <c r="D8" s="14" t="s">
        <v>7</v>
      </c>
    </row>
    <row r="9" spans="1:4" x14ac:dyDescent="0.25">
      <c r="A9" s="11" t="s">
        <v>129</v>
      </c>
      <c r="B9" s="11" t="s">
        <v>20</v>
      </c>
      <c r="C9" s="11" t="s">
        <v>13</v>
      </c>
      <c r="D9" s="11" t="s">
        <v>7</v>
      </c>
    </row>
    <row r="10" spans="1:4" x14ac:dyDescent="0.25">
      <c r="A10" s="14" t="s">
        <v>129</v>
      </c>
      <c r="B10" s="14" t="s">
        <v>15</v>
      </c>
      <c r="C10" s="14" t="s">
        <v>16</v>
      </c>
      <c r="D10" s="14" t="s">
        <v>14</v>
      </c>
    </row>
    <row r="11" spans="1:4" x14ac:dyDescent="0.25">
      <c r="A11" s="11" t="s">
        <v>129</v>
      </c>
      <c r="B11" s="11" t="s">
        <v>20</v>
      </c>
      <c r="C11" s="11" t="s">
        <v>13</v>
      </c>
      <c r="D11" s="11" t="s">
        <v>7</v>
      </c>
    </row>
    <row r="12" spans="1:4" x14ac:dyDescent="0.25">
      <c r="A12" s="14" t="s">
        <v>129</v>
      </c>
      <c r="B12" s="14" t="s">
        <v>19</v>
      </c>
      <c r="C12" s="14" t="s">
        <v>17</v>
      </c>
      <c r="D12" s="14" t="s">
        <v>7</v>
      </c>
    </row>
    <row r="13" spans="1:4" x14ac:dyDescent="0.25">
      <c r="A13" s="11" t="s">
        <v>129</v>
      </c>
      <c r="B13" s="11" t="s">
        <v>19</v>
      </c>
      <c r="C13" s="11" t="s">
        <v>18</v>
      </c>
      <c r="D13" s="11" t="s">
        <v>7</v>
      </c>
    </row>
    <row r="14" spans="1:4" x14ac:dyDescent="0.25">
      <c r="A14" s="14" t="s">
        <v>129</v>
      </c>
      <c r="B14" s="14" t="s">
        <v>21</v>
      </c>
      <c r="C14" s="14" t="s">
        <v>22</v>
      </c>
      <c r="D14" s="14" t="s">
        <v>7</v>
      </c>
    </row>
    <row r="15" spans="1:4" x14ac:dyDescent="0.25">
      <c r="A15" s="11" t="s">
        <v>129</v>
      </c>
      <c r="B15" s="11" t="s">
        <v>21</v>
      </c>
      <c r="C15" s="11" t="s">
        <v>46</v>
      </c>
      <c r="D15" s="11" t="s">
        <v>6</v>
      </c>
    </row>
    <row r="16" spans="1:4" x14ac:dyDescent="0.25">
      <c r="A16" s="14" t="s">
        <v>31</v>
      </c>
      <c r="B16" s="14" t="s">
        <v>130</v>
      </c>
      <c r="C16" s="14" t="s">
        <v>9</v>
      </c>
      <c r="D16" s="14" t="s">
        <v>7</v>
      </c>
    </row>
    <row r="17" spans="1:4" x14ac:dyDescent="0.25">
      <c r="A17" s="11" t="s">
        <v>32</v>
      </c>
      <c r="B17" s="11" t="s">
        <v>130</v>
      </c>
      <c r="C17" s="11" t="s">
        <v>9</v>
      </c>
      <c r="D17" s="11" t="s">
        <v>7</v>
      </c>
    </row>
    <row r="18" spans="1:4" x14ac:dyDescent="0.25">
      <c r="A18" s="14" t="s">
        <v>33</v>
      </c>
      <c r="B18" s="14" t="s">
        <v>130</v>
      </c>
      <c r="C18" s="14" t="s">
        <v>9</v>
      </c>
      <c r="D18" s="14" t="s">
        <v>7</v>
      </c>
    </row>
    <row r="19" spans="1:4" x14ac:dyDescent="0.25">
      <c r="A19" s="11" t="s">
        <v>34</v>
      </c>
      <c r="B19" s="11" t="s">
        <v>130</v>
      </c>
      <c r="C19" s="11" t="s">
        <v>9</v>
      </c>
      <c r="D19" s="11" t="s">
        <v>7</v>
      </c>
    </row>
    <row r="20" spans="1:4" x14ac:dyDescent="0.25">
      <c r="A20" s="14" t="s">
        <v>35</v>
      </c>
      <c r="B20" s="14" t="s">
        <v>130</v>
      </c>
      <c r="C20" s="14" t="s">
        <v>9</v>
      </c>
      <c r="D20" s="14" t="s">
        <v>7</v>
      </c>
    </row>
    <row r="21" spans="1:4" x14ac:dyDescent="0.25">
      <c r="A21" s="11" t="s">
        <v>36</v>
      </c>
      <c r="B21" s="11" t="s">
        <v>130</v>
      </c>
      <c r="C21" s="11" t="s">
        <v>9</v>
      </c>
      <c r="D21" s="11" t="s">
        <v>7</v>
      </c>
    </row>
    <row r="22" spans="1:4" x14ac:dyDescent="0.25">
      <c r="A22" s="14" t="s">
        <v>37</v>
      </c>
      <c r="B22" s="14" t="s">
        <v>130</v>
      </c>
      <c r="C22" s="14" t="s">
        <v>9</v>
      </c>
      <c r="D22" s="14" t="s">
        <v>7</v>
      </c>
    </row>
    <row r="23" spans="1:4" x14ac:dyDescent="0.25">
      <c r="A23" s="11" t="s">
        <v>39</v>
      </c>
      <c r="B23" s="11" t="s">
        <v>130</v>
      </c>
      <c r="C23" s="11" t="s">
        <v>9</v>
      </c>
      <c r="D23" s="11" t="s">
        <v>7</v>
      </c>
    </row>
    <row r="24" spans="1:4" x14ac:dyDescent="0.25">
      <c r="A24" s="14" t="s">
        <v>40</v>
      </c>
      <c r="B24" s="14" t="s">
        <v>123</v>
      </c>
      <c r="C24" s="14" t="s">
        <v>9</v>
      </c>
      <c r="D24" s="14" t="s">
        <v>7</v>
      </c>
    </row>
    <row r="25" spans="1:4" x14ac:dyDescent="0.25">
      <c r="A25" s="11" t="s">
        <v>41</v>
      </c>
      <c r="B25" s="11" t="s">
        <v>134</v>
      </c>
      <c r="C25" s="11" t="s">
        <v>9</v>
      </c>
      <c r="D25" s="11" t="s">
        <v>7</v>
      </c>
    </row>
    <row r="26" spans="1:4" x14ac:dyDescent="0.25">
      <c r="A26" s="14" t="s">
        <v>42</v>
      </c>
      <c r="B26" s="14" t="s">
        <v>9</v>
      </c>
      <c r="C26" s="14" t="s">
        <v>124</v>
      </c>
      <c r="D26" s="14" t="s">
        <v>7</v>
      </c>
    </row>
    <row r="27" spans="1:4" x14ac:dyDescent="0.25">
      <c r="A27" s="11" t="s">
        <v>43</v>
      </c>
      <c r="B27" s="11" t="s">
        <v>130</v>
      </c>
      <c r="C27" s="11" t="s">
        <v>9</v>
      </c>
      <c r="D27" s="11" t="s">
        <v>7</v>
      </c>
    </row>
    <row r="28" spans="1:4" x14ac:dyDescent="0.25">
      <c r="A28" s="14" t="s">
        <v>44</v>
      </c>
      <c r="B28" s="14" t="s">
        <v>130</v>
      </c>
      <c r="C28" s="14" t="s">
        <v>9</v>
      </c>
      <c r="D28" s="14" t="s">
        <v>7</v>
      </c>
    </row>
    <row r="29" spans="1:4" x14ac:dyDescent="0.25">
      <c r="A29" s="11" t="s">
        <v>45</v>
      </c>
      <c r="B29" s="11" t="s">
        <v>131</v>
      </c>
      <c r="C29" s="11" t="s">
        <v>132</v>
      </c>
      <c r="D29" s="11" t="s">
        <v>6</v>
      </c>
    </row>
    <row r="30" spans="1:4" x14ac:dyDescent="0.25">
      <c r="A30" s="14" t="s">
        <v>125</v>
      </c>
      <c r="B30" s="14" t="s">
        <v>126</v>
      </c>
      <c r="C30" s="14" t="s">
        <v>20</v>
      </c>
      <c r="D30" s="14" t="s">
        <v>7</v>
      </c>
    </row>
    <row r="31" spans="1:4" x14ac:dyDescent="0.25">
      <c r="A31" s="17"/>
      <c r="D31" s="18"/>
    </row>
    <row r="32" spans="1:4" x14ac:dyDescent="0.25">
      <c r="A32" s="13"/>
      <c r="B32" s="14"/>
      <c r="C32" s="14"/>
      <c r="D32" s="15"/>
    </row>
    <row r="33" spans="1:4" x14ac:dyDescent="0.25">
      <c r="A33" s="10"/>
      <c r="B33" s="11"/>
      <c r="C33" s="11"/>
      <c r="D33" s="12"/>
    </row>
    <row r="34" spans="1:4" x14ac:dyDescent="0.25">
      <c r="A34" s="13"/>
      <c r="B34" s="14"/>
      <c r="C34" s="14"/>
      <c r="D34" s="15"/>
    </row>
    <row r="35" spans="1:4" x14ac:dyDescent="0.25">
      <c r="A35" s="10"/>
      <c r="B35" s="11"/>
      <c r="C35" s="11"/>
      <c r="D35" s="12"/>
    </row>
    <row r="36" spans="1:4" x14ac:dyDescent="0.25">
      <c r="A36" s="13"/>
      <c r="B36" s="14"/>
      <c r="C36" s="14"/>
      <c r="D36" s="15"/>
    </row>
    <row r="37" spans="1:4" x14ac:dyDescent="0.25">
      <c r="A37" s="10"/>
      <c r="B37" s="11"/>
      <c r="C37" s="11"/>
      <c r="D37" s="12"/>
    </row>
    <row r="38" spans="1:4" x14ac:dyDescent="0.25">
      <c r="A38" s="13"/>
      <c r="B38" s="14"/>
      <c r="C38" s="14"/>
      <c r="D38" s="15"/>
    </row>
    <row r="39" spans="1:4" x14ac:dyDescent="0.25">
      <c r="A39" s="10"/>
      <c r="B39" s="11"/>
      <c r="C39" s="11"/>
      <c r="D39" s="12"/>
    </row>
    <row r="40" spans="1:4" x14ac:dyDescent="0.25">
      <c r="A40" s="13"/>
      <c r="B40" s="14"/>
      <c r="C40" s="14"/>
      <c r="D40" s="15"/>
    </row>
    <row r="41" spans="1:4" x14ac:dyDescent="0.25">
      <c r="A41" s="10"/>
      <c r="B41" s="11"/>
      <c r="C41" s="11"/>
      <c r="D41" s="12"/>
    </row>
    <row r="42" spans="1:4" x14ac:dyDescent="0.25">
      <c r="A42" s="13"/>
      <c r="B42" s="14"/>
      <c r="C42" s="14"/>
      <c r="D42" s="15"/>
    </row>
    <row r="43" spans="1:4" x14ac:dyDescent="0.25">
      <c r="A43" s="10"/>
      <c r="B43" s="11"/>
      <c r="C43" s="11"/>
      <c r="D43" s="12"/>
    </row>
    <row r="44" spans="1:4" x14ac:dyDescent="0.25">
      <c r="A44" s="13"/>
      <c r="B44" s="14"/>
      <c r="C44" s="14"/>
      <c r="D44" s="15"/>
    </row>
    <row r="45" spans="1:4" x14ac:dyDescent="0.25">
      <c r="A45" s="10"/>
      <c r="B45" s="11"/>
      <c r="C45" s="11"/>
      <c r="D45" s="12"/>
    </row>
    <row r="46" spans="1:4" x14ac:dyDescent="0.25">
      <c r="A46" s="13"/>
      <c r="B46" s="14"/>
      <c r="C46" s="14"/>
      <c r="D46" s="15"/>
    </row>
    <row r="47" spans="1:4" x14ac:dyDescent="0.25">
      <c r="A47" s="10"/>
      <c r="B47" s="11"/>
      <c r="C47" s="11"/>
      <c r="D47" s="12"/>
    </row>
    <row r="48" spans="1:4" x14ac:dyDescent="0.25">
      <c r="A48" s="13"/>
      <c r="B48" s="14"/>
      <c r="C48" s="14"/>
      <c r="D48" s="15"/>
    </row>
    <row r="49" spans="1:4" x14ac:dyDescent="0.25">
      <c r="A49" s="10"/>
      <c r="B49" s="11"/>
      <c r="C49" s="11"/>
      <c r="D49" s="12"/>
    </row>
    <row r="50" spans="1:4" x14ac:dyDescent="0.25">
      <c r="A50" s="3"/>
      <c r="B50" s="4"/>
      <c r="C50" s="4"/>
      <c r="D50" s="5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0080C-37E5-44D6-ACEE-D9C78885CF4B}">
  <dimension ref="A1:V40"/>
  <sheetViews>
    <sheetView topLeftCell="B1" zoomScale="104" workbookViewId="0">
      <selection activeCell="H12" sqref="H12"/>
    </sheetView>
  </sheetViews>
  <sheetFormatPr defaultRowHeight="15" x14ac:dyDescent="0.25"/>
  <cols>
    <col min="1" max="1" width="10.42578125" customWidth="1"/>
    <col min="2" max="2" width="10.42578125" bestFit="1" customWidth="1"/>
    <col min="3" max="3" width="28.28515625" customWidth="1"/>
    <col min="4" max="5" width="9.28515625" bestFit="1" customWidth="1"/>
    <col min="6" max="6" width="19.7109375" customWidth="1"/>
    <col min="7" max="10" width="17" customWidth="1"/>
    <col min="12" max="12" width="12" bestFit="1" customWidth="1"/>
  </cols>
  <sheetData>
    <row r="1" spans="1:22" ht="28.5" customHeight="1" x14ac:dyDescent="0.25">
      <c r="A1" t="s">
        <v>27</v>
      </c>
    </row>
    <row r="3" spans="1:22" x14ac:dyDescent="0.25">
      <c r="A3" s="7" t="s">
        <v>23</v>
      </c>
      <c r="B3" s="7" t="s">
        <v>24</v>
      </c>
      <c r="C3" s="7" t="s">
        <v>25</v>
      </c>
      <c r="D3" s="7" t="s">
        <v>28</v>
      </c>
      <c r="E3" s="7" t="s">
        <v>26</v>
      </c>
      <c r="F3" s="7" t="s">
        <v>97</v>
      </c>
      <c r="G3" s="7" t="s">
        <v>2</v>
      </c>
      <c r="H3" s="7" t="s">
        <v>1</v>
      </c>
      <c r="I3" s="7" t="s">
        <v>3</v>
      </c>
      <c r="J3" s="7"/>
      <c r="K3" t="s">
        <v>48</v>
      </c>
      <c r="L3" t="s">
        <v>49</v>
      </c>
      <c r="M3" t="s">
        <v>50</v>
      </c>
      <c r="N3" t="s">
        <v>51</v>
      </c>
      <c r="O3" t="s">
        <v>52</v>
      </c>
      <c r="P3" t="s">
        <v>53</v>
      </c>
      <c r="Q3" t="s">
        <v>54</v>
      </c>
      <c r="R3" t="s">
        <v>55</v>
      </c>
      <c r="S3" t="s">
        <v>56</v>
      </c>
      <c r="T3" t="s">
        <v>57</v>
      </c>
      <c r="U3" t="s">
        <v>58</v>
      </c>
      <c r="V3" t="s">
        <v>59</v>
      </c>
    </row>
    <row r="4" spans="1:22" x14ac:dyDescent="0.25">
      <c r="A4" t="s">
        <v>30</v>
      </c>
      <c r="B4" s="1">
        <v>45839</v>
      </c>
      <c r="C4" t="s">
        <v>31</v>
      </c>
      <c r="D4" s="8">
        <v>6.5</v>
      </c>
      <c r="E4" s="2"/>
      <c r="F4" s="2">
        <f>Transactions[[#This Row],[Credit]]-Transactions[[#This Row],[Debit]]</f>
        <v>-6.5</v>
      </c>
      <c r="G4" t="s">
        <v>130</v>
      </c>
      <c r="H4" t="str">
        <f>_xlfn.XLOOKUP(Transactions[[#This Row],[SubCategory]],Categories_[Sub Category],Categories_[Category],"Add Sub Category")</f>
        <v>Living Expense</v>
      </c>
      <c r="I4" t="str">
        <f>_xlfn.XLOOKUP(Transactions[[#This Row],[SubCategory]],Categories_[Sub Category],Categories_[Category Type],"add subCategory")</f>
        <v>Expense</v>
      </c>
      <c r="K4" t="s">
        <v>31</v>
      </c>
      <c r="L4">
        <v>10029124705</v>
      </c>
      <c r="M4" t="s">
        <v>60</v>
      </c>
      <c r="N4">
        <v>499011436</v>
      </c>
      <c r="O4" t="s">
        <v>61</v>
      </c>
      <c r="P4" t="s">
        <v>62</v>
      </c>
      <c r="Q4" t="s">
        <v>63</v>
      </c>
      <c r="S4">
        <v>0</v>
      </c>
      <c r="T4">
        <v>4765</v>
      </c>
      <c r="U4" t="s">
        <v>64</v>
      </c>
      <c r="V4" s="1">
        <v>45839</v>
      </c>
    </row>
    <row r="5" spans="1:22" x14ac:dyDescent="0.25">
      <c r="A5" t="s">
        <v>30</v>
      </c>
      <c r="B5" s="1">
        <v>45839</v>
      </c>
      <c r="C5" t="s">
        <v>32</v>
      </c>
      <c r="D5" s="8">
        <v>6.29</v>
      </c>
      <c r="E5" s="2"/>
      <c r="F5" s="2">
        <f>Transactions[[#This Row],[Credit]]-Transactions[[#This Row],[Debit]]</f>
        <v>-6.29</v>
      </c>
      <c r="G5" t="s">
        <v>130</v>
      </c>
      <c r="H5" t="str">
        <f>_xlfn.XLOOKUP(Transactions[[#This Row],[SubCategory]],Categories_[Sub Category],Categories_[Category],"Add Sub Category")</f>
        <v>Living Expense</v>
      </c>
      <c r="I5" t="str">
        <f>_xlfn.XLOOKUP(Transactions[[#This Row],[SubCategory]],Categories_[Sub Category],Categories_[Category Type],"add subCategory")</f>
        <v>Expense</v>
      </c>
      <c r="K5" t="s">
        <v>32</v>
      </c>
      <c r="L5">
        <v>10029124705</v>
      </c>
      <c r="M5" t="s">
        <v>65</v>
      </c>
      <c r="N5">
        <v>499011455</v>
      </c>
      <c r="O5" t="s">
        <v>61</v>
      </c>
      <c r="P5" t="s">
        <v>62</v>
      </c>
      <c r="Q5" t="s">
        <v>63</v>
      </c>
      <c r="S5">
        <v>0</v>
      </c>
      <c r="T5">
        <v>4766</v>
      </c>
      <c r="U5" t="s">
        <v>64</v>
      </c>
      <c r="V5" s="1">
        <v>45839</v>
      </c>
    </row>
    <row r="6" spans="1:22" x14ac:dyDescent="0.25">
      <c r="A6" t="s">
        <v>30</v>
      </c>
      <c r="B6" s="1">
        <v>45840</v>
      </c>
      <c r="C6" t="s">
        <v>33</v>
      </c>
      <c r="D6" s="8">
        <v>34</v>
      </c>
      <c r="E6" s="2"/>
      <c r="F6" s="2">
        <f>Transactions[[#This Row],[Credit]]-Transactions[[#This Row],[Debit]]</f>
        <v>-34</v>
      </c>
      <c r="G6" t="s">
        <v>130</v>
      </c>
      <c r="H6" t="str">
        <f>_xlfn.XLOOKUP(Transactions[[#This Row],[SubCategory]],Categories_[Sub Category],Categories_[Category],"Add Sub Category")</f>
        <v>Living Expense</v>
      </c>
      <c r="I6" t="str">
        <f>_xlfn.XLOOKUP(Transactions[[#This Row],[SubCategory]],Categories_[Sub Category],Categories_[Category Type],"add subCategory")</f>
        <v>Expense</v>
      </c>
      <c r="K6" t="s">
        <v>33</v>
      </c>
      <c r="L6">
        <v>10029124713</v>
      </c>
      <c r="M6" t="s">
        <v>66</v>
      </c>
      <c r="N6">
        <v>499021254</v>
      </c>
      <c r="O6" t="s">
        <v>61</v>
      </c>
      <c r="P6" t="s">
        <v>62</v>
      </c>
      <c r="Q6" t="s">
        <v>63</v>
      </c>
      <c r="S6">
        <v>0</v>
      </c>
      <c r="T6">
        <v>7510</v>
      </c>
      <c r="U6" t="s">
        <v>64</v>
      </c>
      <c r="V6" s="1">
        <v>45840</v>
      </c>
    </row>
    <row r="7" spans="1:22" x14ac:dyDescent="0.25">
      <c r="A7" t="s">
        <v>30</v>
      </c>
      <c r="B7" s="1">
        <v>45840</v>
      </c>
      <c r="C7" t="s">
        <v>34</v>
      </c>
      <c r="D7" s="8">
        <v>30.67</v>
      </c>
      <c r="E7" s="2"/>
      <c r="F7" s="2">
        <f>Transactions[[#This Row],[Credit]]-Transactions[[#This Row],[Debit]]</f>
        <v>-30.67</v>
      </c>
      <c r="G7" t="s">
        <v>130</v>
      </c>
      <c r="H7" t="str">
        <f>_xlfn.XLOOKUP(Transactions[[#This Row],[SubCategory]],Categories_[Sub Category],Categories_[Category],"Add Sub Category")</f>
        <v>Living Expense</v>
      </c>
      <c r="I7" t="str">
        <f>_xlfn.XLOOKUP(Transactions[[#This Row],[SubCategory]],Categories_[Sub Category],Categories_[Category Type],"add subCategory")</f>
        <v>Expense</v>
      </c>
      <c r="K7" t="s">
        <v>34</v>
      </c>
      <c r="L7">
        <v>10029124705</v>
      </c>
      <c r="M7" t="s">
        <v>67</v>
      </c>
      <c r="N7">
        <v>499021556</v>
      </c>
      <c r="O7" t="s">
        <v>61</v>
      </c>
      <c r="P7" t="s">
        <v>62</v>
      </c>
      <c r="Q7" t="s">
        <v>63</v>
      </c>
      <c r="S7">
        <v>0</v>
      </c>
      <c r="T7">
        <v>7508</v>
      </c>
      <c r="U7" t="s">
        <v>64</v>
      </c>
      <c r="V7" s="1">
        <v>45840</v>
      </c>
    </row>
    <row r="8" spans="1:22" x14ac:dyDescent="0.25">
      <c r="A8" t="s">
        <v>30</v>
      </c>
      <c r="B8" s="1">
        <v>45840</v>
      </c>
      <c r="C8" t="s">
        <v>35</v>
      </c>
      <c r="D8" s="8">
        <v>2.99</v>
      </c>
      <c r="E8" s="2"/>
      <c r="F8" s="2">
        <f>Transactions[[#This Row],[Credit]]-Transactions[[#This Row],[Debit]]</f>
        <v>-2.99</v>
      </c>
      <c r="G8" t="s">
        <v>130</v>
      </c>
      <c r="H8" t="str">
        <f>_xlfn.XLOOKUP(Transactions[[#This Row],[SubCategory]],Categories_[Sub Category],Categories_[Category],"Add Sub Category")</f>
        <v>Living Expense</v>
      </c>
      <c r="I8" t="str">
        <f>_xlfn.XLOOKUP(Transactions[[#This Row],[SubCategory]],Categories_[Sub Category],Categories_[Category Type],"add subCategory")</f>
        <v>Expense</v>
      </c>
      <c r="K8" t="s">
        <v>35</v>
      </c>
      <c r="L8">
        <v>10029124705</v>
      </c>
      <c r="M8" t="s">
        <v>66</v>
      </c>
      <c r="N8">
        <v>499021609</v>
      </c>
      <c r="O8" t="s">
        <v>61</v>
      </c>
      <c r="P8" t="s">
        <v>62</v>
      </c>
      <c r="Q8" t="s">
        <v>63</v>
      </c>
      <c r="S8">
        <v>0</v>
      </c>
      <c r="T8">
        <v>7509</v>
      </c>
      <c r="U8" t="s">
        <v>64</v>
      </c>
      <c r="V8" s="1">
        <v>45840</v>
      </c>
    </row>
    <row r="9" spans="1:22" x14ac:dyDescent="0.25">
      <c r="A9" t="s">
        <v>30</v>
      </c>
      <c r="B9" s="1">
        <v>45842</v>
      </c>
      <c r="C9" t="s">
        <v>36</v>
      </c>
      <c r="D9" s="8">
        <v>60</v>
      </c>
      <c r="E9" s="2"/>
      <c r="F9" s="2">
        <f>Transactions[[#This Row],[Credit]]-Transactions[[#This Row],[Debit]]</f>
        <v>-60</v>
      </c>
      <c r="G9" t="s">
        <v>130</v>
      </c>
      <c r="H9" t="str">
        <f>_xlfn.XLOOKUP(Transactions[[#This Row],[SubCategory]],Categories_[Sub Category],Categories_[Category],"Add Sub Category")</f>
        <v>Living Expense</v>
      </c>
      <c r="I9" t="str">
        <f>_xlfn.XLOOKUP(Transactions[[#This Row],[SubCategory]],Categories_[Sub Category],Categories_[Category Type],"add subCategory")</f>
        <v>Expense</v>
      </c>
      <c r="K9" t="s">
        <v>36</v>
      </c>
      <c r="L9" t="s">
        <v>68</v>
      </c>
      <c r="M9" t="s">
        <v>69</v>
      </c>
      <c r="N9" t="s">
        <v>70</v>
      </c>
      <c r="O9" t="s">
        <v>71</v>
      </c>
      <c r="P9" t="s">
        <v>62</v>
      </c>
      <c r="Q9" t="s">
        <v>72</v>
      </c>
      <c r="S9">
        <v>0</v>
      </c>
      <c r="T9">
        <v>0</v>
      </c>
      <c r="U9" t="s">
        <v>73</v>
      </c>
      <c r="V9" s="1">
        <v>45842</v>
      </c>
    </row>
    <row r="10" spans="1:22" x14ac:dyDescent="0.25">
      <c r="A10" t="s">
        <v>30</v>
      </c>
      <c r="B10" s="1">
        <v>45844</v>
      </c>
      <c r="C10" t="s">
        <v>37</v>
      </c>
      <c r="D10" s="8">
        <v>3.49</v>
      </c>
      <c r="E10" s="2"/>
      <c r="F10" s="2">
        <f>Transactions[[#This Row],[Credit]]-Transactions[[#This Row],[Debit]]</f>
        <v>-3.49</v>
      </c>
      <c r="G10" t="s">
        <v>130</v>
      </c>
      <c r="H10" t="str">
        <f>_xlfn.XLOOKUP(Transactions[[#This Row],[SubCategory]],Categories_[Sub Category],Categories_[Category],"Add Sub Category")</f>
        <v>Living Expense</v>
      </c>
      <c r="I10" t="str">
        <f>_xlfn.XLOOKUP(Transactions[[#This Row],[SubCategory]],Categories_[Sub Category],Categories_[Category Type],"add subCategory")</f>
        <v>Expense</v>
      </c>
      <c r="K10" t="s">
        <v>37</v>
      </c>
      <c r="L10">
        <v>10029124705</v>
      </c>
      <c r="M10" t="s">
        <v>66</v>
      </c>
      <c r="N10">
        <v>499061744</v>
      </c>
      <c r="O10" t="s">
        <v>61</v>
      </c>
      <c r="P10" t="s">
        <v>62</v>
      </c>
      <c r="Q10" t="s">
        <v>63</v>
      </c>
      <c r="S10">
        <v>0</v>
      </c>
      <c r="T10">
        <v>7812</v>
      </c>
      <c r="U10" t="s">
        <v>64</v>
      </c>
      <c r="V10" s="1">
        <v>45844</v>
      </c>
    </row>
    <row r="11" spans="1:22" x14ac:dyDescent="0.25">
      <c r="A11" t="s">
        <v>30</v>
      </c>
      <c r="B11" s="1">
        <v>45845</v>
      </c>
      <c r="C11" t="s">
        <v>38</v>
      </c>
      <c r="D11" s="8">
        <v>0</v>
      </c>
      <c r="E11" s="2">
        <v>255</v>
      </c>
      <c r="F11" s="2">
        <f>Transactions[[#This Row],[Credit]]-Transactions[[#This Row],[Debit]]</f>
        <v>255</v>
      </c>
      <c r="G11" t="s">
        <v>5</v>
      </c>
      <c r="H11" t="str">
        <f>_xlfn.XLOOKUP(Transactions[[#This Row],[SubCategory]],Categories_[Sub Category],Categories_[Category],"Add Sub Category")</f>
        <v>Accommodation</v>
      </c>
      <c r="I11" t="str">
        <f>_xlfn.XLOOKUP(Transactions[[#This Row],[SubCategory]],Categories_[Sub Category],Categories_[Category Type],"add subCategory")</f>
        <v>Income</v>
      </c>
      <c r="K11" t="s">
        <v>38</v>
      </c>
      <c r="L11" t="s">
        <v>74</v>
      </c>
      <c r="M11" t="s">
        <v>75</v>
      </c>
      <c r="N11" t="s">
        <v>76</v>
      </c>
      <c r="O11" t="s">
        <v>77</v>
      </c>
      <c r="P11" t="s">
        <v>62</v>
      </c>
      <c r="Q11" t="s">
        <v>78</v>
      </c>
      <c r="S11">
        <v>50</v>
      </c>
      <c r="T11">
        <v>707</v>
      </c>
      <c r="U11" s="6">
        <v>39417</v>
      </c>
      <c r="V11" s="1">
        <v>45845</v>
      </c>
    </row>
    <row r="12" spans="1:22" x14ac:dyDescent="0.25">
      <c r="A12" t="s">
        <v>30</v>
      </c>
      <c r="B12" s="1">
        <v>45845</v>
      </c>
      <c r="C12" t="s">
        <v>34</v>
      </c>
      <c r="D12" s="8" t="s">
        <v>98</v>
      </c>
      <c r="E12" s="2"/>
      <c r="F12" s="2">
        <f>Transactions[[#This Row],[Credit]]-Transactions[[#This Row],[Debit]]</f>
        <v>-34.200000000000003</v>
      </c>
      <c r="G12" t="s">
        <v>130</v>
      </c>
      <c r="H12" t="str">
        <f>_xlfn.XLOOKUP(Transactions[[#This Row],[SubCategory]],Categories_[Sub Category],Categories_[Category],"Add Sub Category")</f>
        <v>Living Expense</v>
      </c>
      <c r="I12" t="str">
        <f>_xlfn.XLOOKUP(Transactions[[#This Row],[SubCategory]],Categories_[Sub Category],Categories_[Category Type],"add subCategory")</f>
        <v>Expense</v>
      </c>
      <c r="K12" t="s">
        <v>34</v>
      </c>
      <c r="L12">
        <v>10029124705</v>
      </c>
      <c r="M12" t="s">
        <v>67</v>
      </c>
      <c r="N12">
        <v>499071611</v>
      </c>
      <c r="O12" t="s">
        <v>61</v>
      </c>
      <c r="P12" t="s">
        <v>62</v>
      </c>
      <c r="Q12" t="s">
        <v>63</v>
      </c>
      <c r="S12">
        <v>0</v>
      </c>
      <c r="T12">
        <v>289</v>
      </c>
      <c r="U12" t="s">
        <v>64</v>
      </c>
      <c r="V12" s="1">
        <v>45845</v>
      </c>
    </row>
    <row r="13" spans="1:22" x14ac:dyDescent="0.25">
      <c r="A13" t="s">
        <v>30</v>
      </c>
      <c r="B13" s="1">
        <v>45848</v>
      </c>
      <c r="C13" t="s">
        <v>36</v>
      </c>
      <c r="D13" s="8" t="s">
        <v>99</v>
      </c>
      <c r="E13" s="2"/>
      <c r="F13" s="2">
        <f>Transactions[[#This Row],[Credit]]-Transactions[[#This Row],[Debit]]</f>
        <v>-100</v>
      </c>
      <c r="G13" t="s">
        <v>8</v>
      </c>
      <c r="H13" t="str">
        <f>_xlfn.XLOOKUP(Transactions[[#This Row],[SubCategory]],Categories_[Sub Category],Categories_[Category],"Add Sub Category")</f>
        <v>House Cost</v>
      </c>
      <c r="I13" t="str">
        <f>_xlfn.XLOOKUP(Transactions[[#This Row],[SubCategory]],Categories_[Sub Category],Categories_[Category Type],"add subCategory")</f>
        <v>Expense</v>
      </c>
      <c r="K13" t="s">
        <v>36</v>
      </c>
      <c r="L13" t="s">
        <v>79</v>
      </c>
      <c r="M13" t="s">
        <v>69</v>
      </c>
      <c r="N13" t="s">
        <v>80</v>
      </c>
      <c r="O13" t="s">
        <v>71</v>
      </c>
      <c r="P13" t="s">
        <v>62</v>
      </c>
      <c r="Q13" t="s">
        <v>72</v>
      </c>
      <c r="S13">
        <v>0</v>
      </c>
      <c r="T13">
        <v>0</v>
      </c>
      <c r="U13" t="s">
        <v>73</v>
      </c>
      <c r="V13" s="1">
        <v>45848</v>
      </c>
    </row>
    <row r="14" spans="1:22" x14ac:dyDescent="0.25">
      <c r="A14" t="s">
        <v>30</v>
      </c>
      <c r="B14" s="1">
        <v>45848</v>
      </c>
      <c r="C14" t="s">
        <v>33</v>
      </c>
      <c r="D14" s="8" t="s">
        <v>100</v>
      </c>
      <c r="E14" s="2"/>
      <c r="F14" s="2">
        <f>Transactions[[#This Row],[Credit]]-Transactions[[#This Row],[Debit]]</f>
        <v>-27.24</v>
      </c>
      <c r="G14" t="s">
        <v>130</v>
      </c>
      <c r="H14" t="str">
        <f>_xlfn.XLOOKUP(Transactions[[#This Row],[SubCategory]],Categories_[Sub Category],Categories_[Category],"Add Sub Category")</f>
        <v>Living Expense</v>
      </c>
      <c r="I14" t="str">
        <f>_xlfn.XLOOKUP(Transactions[[#This Row],[SubCategory]],Categories_[Sub Category],Categories_[Category Type],"add subCategory")</f>
        <v>Expense</v>
      </c>
      <c r="K14" t="s">
        <v>33</v>
      </c>
      <c r="L14">
        <v>10041173821</v>
      </c>
      <c r="M14" t="s">
        <v>66</v>
      </c>
      <c r="N14">
        <v>499101326</v>
      </c>
      <c r="O14" t="s">
        <v>61</v>
      </c>
      <c r="P14" t="s">
        <v>62</v>
      </c>
      <c r="Q14" t="s">
        <v>63</v>
      </c>
      <c r="S14">
        <v>0</v>
      </c>
      <c r="T14">
        <v>3058</v>
      </c>
      <c r="U14" t="s">
        <v>64</v>
      </c>
      <c r="V14" s="1">
        <v>45848</v>
      </c>
    </row>
    <row r="15" spans="1:22" x14ac:dyDescent="0.25">
      <c r="A15" t="s">
        <v>30</v>
      </c>
      <c r="B15" s="1">
        <v>45850</v>
      </c>
      <c r="C15" t="s">
        <v>39</v>
      </c>
      <c r="D15" s="8" t="s">
        <v>101</v>
      </c>
      <c r="E15" s="2"/>
      <c r="F15" s="2">
        <f>Transactions[[#This Row],[Credit]]-Transactions[[#This Row],[Debit]]</f>
        <v>-32.74</v>
      </c>
      <c r="G15" t="s">
        <v>130</v>
      </c>
      <c r="H15" t="str">
        <f>_xlfn.XLOOKUP(Transactions[[#This Row],[SubCategory]],Categories_[Sub Category],Categories_[Category],"Add Sub Category")</f>
        <v>Living Expense</v>
      </c>
      <c r="I15" t="str">
        <f>_xlfn.XLOOKUP(Transactions[[#This Row],[SubCategory]],Categories_[Sub Category],Categories_[Category Type],"add subCategory")</f>
        <v>Expense</v>
      </c>
      <c r="K15" t="s">
        <v>39</v>
      </c>
      <c r="L15">
        <v>10041173821</v>
      </c>
      <c r="M15" t="s">
        <v>66</v>
      </c>
      <c r="N15">
        <v>499121243</v>
      </c>
      <c r="O15" t="s">
        <v>61</v>
      </c>
      <c r="P15" t="s">
        <v>62</v>
      </c>
      <c r="Q15" t="s">
        <v>63</v>
      </c>
      <c r="S15">
        <v>0</v>
      </c>
      <c r="T15">
        <v>246</v>
      </c>
      <c r="U15" t="s">
        <v>64</v>
      </c>
      <c r="V15" s="1">
        <v>45850</v>
      </c>
    </row>
    <row r="16" spans="1:22" x14ac:dyDescent="0.25">
      <c r="A16" t="s">
        <v>30</v>
      </c>
      <c r="B16" s="1">
        <v>45850</v>
      </c>
      <c r="C16" t="s">
        <v>36</v>
      </c>
      <c r="D16" s="8" t="s">
        <v>99</v>
      </c>
      <c r="E16" s="2"/>
      <c r="F16" s="2">
        <f>Transactions[[#This Row],[Credit]]-Transactions[[#This Row],[Debit]]</f>
        <v>-100</v>
      </c>
      <c r="G16" t="s">
        <v>8</v>
      </c>
      <c r="H16" t="str">
        <f>_xlfn.XLOOKUP(Transactions[[#This Row],[SubCategory]],Categories_[Sub Category],Categories_[Category],"Add Sub Category")</f>
        <v>House Cost</v>
      </c>
      <c r="I16" t="str">
        <f>_xlfn.XLOOKUP(Transactions[[#This Row],[SubCategory]],Categories_[Sub Category],Categories_[Category Type],"add subCategory")</f>
        <v>Expense</v>
      </c>
      <c r="K16" t="s">
        <v>36</v>
      </c>
      <c r="L16" t="s">
        <v>81</v>
      </c>
      <c r="M16" t="s">
        <v>69</v>
      </c>
      <c r="N16" t="s">
        <v>8</v>
      </c>
      <c r="O16" t="s">
        <v>71</v>
      </c>
      <c r="P16" t="s">
        <v>62</v>
      </c>
      <c r="Q16" t="s">
        <v>72</v>
      </c>
      <c r="S16">
        <v>0</v>
      </c>
      <c r="T16">
        <v>0</v>
      </c>
      <c r="U16" t="s">
        <v>73</v>
      </c>
      <c r="V16" s="1">
        <v>45850</v>
      </c>
    </row>
    <row r="17" spans="1:22" x14ac:dyDescent="0.25">
      <c r="A17" t="s">
        <v>30</v>
      </c>
      <c r="B17" s="1">
        <v>45850</v>
      </c>
      <c r="C17" t="s">
        <v>40</v>
      </c>
      <c r="D17" s="8" t="s">
        <v>102</v>
      </c>
      <c r="E17" s="2"/>
      <c r="F17" s="2">
        <f>Transactions[[#This Row],[Credit]]-Transactions[[#This Row],[Debit]]</f>
        <v>-73.8</v>
      </c>
      <c r="G17" t="s">
        <v>123</v>
      </c>
      <c r="H17" t="str">
        <f>_xlfn.XLOOKUP(Transactions[[#This Row],[SubCategory]],Categories_[Sub Category],Categories_[Category],"Add Sub Category")</f>
        <v>Living Expense</v>
      </c>
      <c r="I17" t="str">
        <f>_xlfn.XLOOKUP(Transactions[[#This Row],[SubCategory]],Categories_[Sub Category],Categories_[Category Type],"add subCategory")</f>
        <v>Expense</v>
      </c>
      <c r="K17" t="s">
        <v>40</v>
      </c>
      <c r="L17" t="s">
        <v>82</v>
      </c>
      <c r="M17" t="s">
        <v>81</v>
      </c>
      <c r="N17">
        <v>650038529</v>
      </c>
      <c r="O17" t="s">
        <v>71</v>
      </c>
      <c r="P17" t="s">
        <v>62</v>
      </c>
      <c r="Q17" t="s">
        <v>83</v>
      </c>
      <c r="S17">
        <v>0</v>
      </c>
      <c r="T17">
        <v>0</v>
      </c>
      <c r="U17" t="s">
        <v>73</v>
      </c>
      <c r="V17" s="1">
        <v>45850</v>
      </c>
    </row>
    <row r="18" spans="1:22" x14ac:dyDescent="0.25">
      <c r="A18" t="s">
        <v>30</v>
      </c>
      <c r="B18" s="1">
        <v>45852</v>
      </c>
      <c r="C18" t="s">
        <v>38</v>
      </c>
      <c r="D18" s="8" t="s">
        <v>103</v>
      </c>
      <c r="E18" s="2"/>
      <c r="F18" s="2">
        <f>Transactions[[#This Row],[Credit]]-Transactions[[#This Row],[Debit]]</f>
        <v>-255</v>
      </c>
      <c r="G18" t="s">
        <v>5</v>
      </c>
      <c r="H18" t="str">
        <f>_xlfn.XLOOKUP(Transactions[[#This Row],[SubCategory]],Categories_[Sub Category],Categories_[Category],"Add Sub Category")</f>
        <v>Accommodation</v>
      </c>
      <c r="I18" t="str">
        <f>_xlfn.XLOOKUP(Transactions[[#This Row],[SubCategory]],Categories_[Sub Category],Categories_[Category Type],"add subCategory")</f>
        <v>Income</v>
      </c>
      <c r="K18" t="s">
        <v>38</v>
      </c>
      <c r="L18" t="s">
        <v>74</v>
      </c>
      <c r="M18" t="s">
        <v>75</v>
      </c>
      <c r="N18" t="s">
        <v>76</v>
      </c>
      <c r="O18" t="s">
        <v>77</v>
      </c>
      <c r="P18" t="s">
        <v>62</v>
      </c>
      <c r="Q18" t="s">
        <v>78</v>
      </c>
      <c r="S18">
        <v>50</v>
      </c>
      <c r="T18">
        <v>1407</v>
      </c>
      <c r="U18" s="6">
        <v>39417</v>
      </c>
      <c r="V18" s="1">
        <v>45852</v>
      </c>
    </row>
    <row r="19" spans="1:22" x14ac:dyDescent="0.25">
      <c r="A19" t="s">
        <v>30</v>
      </c>
      <c r="B19" s="1">
        <v>45852</v>
      </c>
      <c r="C19" t="s">
        <v>34</v>
      </c>
      <c r="D19" s="8" t="s">
        <v>104</v>
      </c>
      <c r="E19" s="2"/>
      <c r="F19" s="2">
        <f>Transactions[[#This Row],[Credit]]-Transactions[[#This Row],[Debit]]</f>
        <v>-52.15</v>
      </c>
      <c r="G19" t="s">
        <v>130</v>
      </c>
      <c r="H19" t="str">
        <f>_xlfn.XLOOKUP(Transactions[[#This Row],[SubCategory]],Categories_[Sub Category],Categories_[Category],"Add Sub Category")</f>
        <v>Living Expense</v>
      </c>
      <c r="I19" t="str">
        <f>_xlfn.XLOOKUP(Transactions[[#This Row],[SubCategory]],Categories_[Sub Category],Categories_[Category Type],"add subCategory")</f>
        <v>Expense</v>
      </c>
      <c r="K19" t="s">
        <v>34</v>
      </c>
      <c r="L19">
        <v>10029124705</v>
      </c>
      <c r="M19" t="s">
        <v>67</v>
      </c>
      <c r="N19">
        <v>499141540</v>
      </c>
      <c r="O19" t="s">
        <v>61</v>
      </c>
      <c r="P19" t="s">
        <v>62</v>
      </c>
      <c r="Q19" t="s">
        <v>63</v>
      </c>
      <c r="S19">
        <v>0</v>
      </c>
      <c r="T19">
        <v>6123</v>
      </c>
      <c r="U19" t="s">
        <v>64</v>
      </c>
      <c r="V19" s="1">
        <v>45852</v>
      </c>
    </row>
    <row r="20" spans="1:22" x14ac:dyDescent="0.25">
      <c r="A20" t="s">
        <v>30</v>
      </c>
      <c r="B20" s="1">
        <v>45852</v>
      </c>
      <c r="C20" t="s">
        <v>36</v>
      </c>
      <c r="D20" s="8" t="s">
        <v>99</v>
      </c>
      <c r="E20" s="2"/>
      <c r="F20" s="2">
        <f>Transactions[[#This Row],[Credit]]-Transactions[[#This Row],[Debit]]</f>
        <v>-100</v>
      </c>
      <c r="G20" t="s">
        <v>8</v>
      </c>
      <c r="H20" t="str">
        <f>_xlfn.XLOOKUP(Transactions[[#This Row],[SubCategory]],Categories_[Sub Category],Categories_[Category],"Add Sub Category")</f>
        <v>House Cost</v>
      </c>
      <c r="I20" t="str">
        <f>_xlfn.XLOOKUP(Transactions[[#This Row],[SubCategory]],Categories_[Sub Category],Categories_[Category Type],"add subCategory")</f>
        <v>Expense</v>
      </c>
      <c r="K20" t="s">
        <v>36</v>
      </c>
      <c r="L20" t="s">
        <v>81</v>
      </c>
      <c r="M20" t="s">
        <v>8</v>
      </c>
      <c r="N20" t="s">
        <v>84</v>
      </c>
      <c r="O20" t="s">
        <v>71</v>
      </c>
      <c r="P20" t="s">
        <v>62</v>
      </c>
      <c r="Q20" t="s">
        <v>72</v>
      </c>
      <c r="S20">
        <v>0</v>
      </c>
      <c r="T20">
        <v>0</v>
      </c>
      <c r="U20" t="s">
        <v>73</v>
      </c>
      <c r="V20" s="1">
        <v>45852</v>
      </c>
    </row>
    <row r="21" spans="1:22" x14ac:dyDescent="0.25">
      <c r="A21" t="s">
        <v>30</v>
      </c>
      <c r="B21" s="1">
        <v>45854</v>
      </c>
      <c r="C21" t="s">
        <v>34</v>
      </c>
      <c r="D21" s="8" t="s">
        <v>101</v>
      </c>
      <c r="E21" s="2"/>
      <c r="F21" s="2">
        <f>Transactions[[#This Row],[Credit]]-Transactions[[#This Row],[Debit]]</f>
        <v>-32.74</v>
      </c>
      <c r="G21" t="s">
        <v>130</v>
      </c>
      <c r="H21" t="str">
        <f>_xlfn.XLOOKUP(Transactions[[#This Row],[SubCategory]],Categories_[Sub Category],Categories_[Category],"Add Sub Category")</f>
        <v>Living Expense</v>
      </c>
      <c r="I21" t="str">
        <f>_xlfn.XLOOKUP(Transactions[[#This Row],[SubCategory]],Categories_[Sub Category],Categories_[Category Type],"add subCategory")</f>
        <v>Expense</v>
      </c>
      <c r="K21" t="s">
        <v>34</v>
      </c>
      <c r="L21">
        <v>10029124705</v>
      </c>
      <c r="M21" t="s">
        <v>67</v>
      </c>
      <c r="N21">
        <v>499161546</v>
      </c>
      <c r="O21" t="s">
        <v>61</v>
      </c>
      <c r="P21" t="s">
        <v>62</v>
      </c>
      <c r="Q21" t="s">
        <v>63</v>
      </c>
      <c r="S21">
        <v>0</v>
      </c>
      <c r="T21">
        <v>4648</v>
      </c>
      <c r="U21" t="s">
        <v>64</v>
      </c>
      <c r="V21" s="1">
        <v>45854</v>
      </c>
    </row>
    <row r="22" spans="1:22" x14ac:dyDescent="0.25">
      <c r="A22" t="s">
        <v>30</v>
      </c>
      <c r="B22" s="1">
        <v>45859</v>
      </c>
      <c r="C22" t="s">
        <v>38</v>
      </c>
      <c r="D22" s="8">
        <v>0</v>
      </c>
      <c r="E22" s="2">
        <v>255</v>
      </c>
      <c r="F22" s="2">
        <f>Transactions[[#This Row],[Credit]]-Transactions[[#This Row],[Debit]]</f>
        <v>255</v>
      </c>
      <c r="G22" t="s">
        <v>5</v>
      </c>
      <c r="H22" t="str">
        <f>_xlfn.XLOOKUP(Transactions[[#This Row],[SubCategory]],Categories_[Sub Category],Categories_[Category],"Add Sub Category")</f>
        <v>Accommodation</v>
      </c>
      <c r="I22" t="str">
        <f>_xlfn.XLOOKUP(Transactions[[#This Row],[SubCategory]],Categories_[Sub Category],Categories_[Category Type],"add subCategory")</f>
        <v>Income</v>
      </c>
      <c r="K22" t="s">
        <v>38</v>
      </c>
      <c r="L22" t="s">
        <v>74</v>
      </c>
      <c r="M22" t="s">
        <v>75</v>
      </c>
      <c r="N22" t="s">
        <v>76</v>
      </c>
      <c r="O22" t="s">
        <v>77</v>
      </c>
      <c r="P22" t="s">
        <v>62</v>
      </c>
      <c r="Q22" t="s">
        <v>78</v>
      </c>
      <c r="S22">
        <v>50</v>
      </c>
      <c r="T22">
        <v>2107</v>
      </c>
      <c r="U22" s="6">
        <v>39417</v>
      </c>
      <c r="V22" s="1">
        <v>45859</v>
      </c>
    </row>
    <row r="23" spans="1:22" x14ac:dyDescent="0.25">
      <c r="A23" t="s">
        <v>30</v>
      </c>
      <c r="B23" s="1">
        <v>45859</v>
      </c>
      <c r="C23" t="s">
        <v>31</v>
      </c>
      <c r="D23" s="8" t="s">
        <v>105</v>
      </c>
      <c r="E23" s="2"/>
      <c r="F23" s="2">
        <f>Transactions[[#This Row],[Credit]]-Transactions[[#This Row],[Debit]]</f>
        <v>-12</v>
      </c>
      <c r="G23" t="s">
        <v>130</v>
      </c>
      <c r="H23" t="str">
        <f>_xlfn.XLOOKUP(Transactions[[#This Row],[SubCategory]],Categories_[Sub Category],Categories_[Category],"Add Sub Category")</f>
        <v>Living Expense</v>
      </c>
      <c r="I23" t="str">
        <f>_xlfn.XLOOKUP(Transactions[[#This Row],[SubCategory]],Categories_[Sub Category],Categories_[Category Type],"add subCategory")</f>
        <v>Expense</v>
      </c>
      <c r="K23" t="s">
        <v>31</v>
      </c>
      <c r="L23">
        <v>10029124705</v>
      </c>
      <c r="M23" t="s">
        <v>60</v>
      </c>
      <c r="N23">
        <v>499211613</v>
      </c>
      <c r="O23" t="s">
        <v>61</v>
      </c>
      <c r="P23" t="s">
        <v>62</v>
      </c>
      <c r="Q23" t="s">
        <v>63</v>
      </c>
      <c r="S23">
        <v>0</v>
      </c>
      <c r="T23">
        <v>1167</v>
      </c>
      <c r="U23" t="s">
        <v>64</v>
      </c>
      <c r="V23" s="1">
        <v>45859</v>
      </c>
    </row>
    <row r="24" spans="1:22" x14ac:dyDescent="0.25">
      <c r="A24" t="s">
        <v>30</v>
      </c>
      <c r="B24" s="1">
        <v>45859</v>
      </c>
      <c r="C24" t="s">
        <v>34</v>
      </c>
      <c r="D24" s="8" t="s">
        <v>106</v>
      </c>
      <c r="E24" s="2"/>
      <c r="F24" s="2">
        <f>Transactions[[#This Row],[Credit]]-Transactions[[#This Row],[Debit]]</f>
        <v>-63.7</v>
      </c>
      <c r="G24" t="s">
        <v>130</v>
      </c>
      <c r="H24" t="str">
        <f>_xlfn.XLOOKUP(Transactions[[#This Row],[SubCategory]],Categories_[Sub Category],Categories_[Category],"Add Sub Category")</f>
        <v>Living Expense</v>
      </c>
      <c r="I24" t="str">
        <f>_xlfn.XLOOKUP(Transactions[[#This Row],[SubCategory]],Categories_[Sub Category],Categories_[Category Type],"add subCategory")</f>
        <v>Expense</v>
      </c>
      <c r="K24" t="s">
        <v>34</v>
      </c>
      <c r="L24">
        <v>10029124705</v>
      </c>
      <c r="M24" t="s">
        <v>67</v>
      </c>
      <c r="N24">
        <v>499211657</v>
      </c>
      <c r="O24" t="s">
        <v>61</v>
      </c>
      <c r="P24" t="s">
        <v>62</v>
      </c>
      <c r="Q24" t="s">
        <v>63</v>
      </c>
      <c r="S24">
        <v>0</v>
      </c>
      <c r="T24">
        <v>4007</v>
      </c>
      <c r="U24" t="s">
        <v>64</v>
      </c>
      <c r="V24" s="1">
        <v>45859</v>
      </c>
    </row>
    <row r="25" spans="1:22" x14ac:dyDescent="0.25">
      <c r="A25" t="s">
        <v>30</v>
      </c>
      <c r="B25" s="1">
        <v>45859</v>
      </c>
      <c r="C25" t="s">
        <v>35</v>
      </c>
      <c r="D25" s="8" t="s">
        <v>107</v>
      </c>
      <c r="E25" s="2"/>
      <c r="F25" s="2">
        <f>Transactions[[#This Row],[Credit]]-Transactions[[#This Row],[Debit]]</f>
        <v>-28.81</v>
      </c>
      <c r="G25" t="s">
        <v>130</v>
      </c>
      <c r="H25" t="str">
        <f>_xlfn.XLOOKUP(Transactions[[#This Row],[SubCategory]],Categories_[Sub Category],Categories_[Category],"Add Sub Category")</f>
        <v>Living Expense</v>
      </c>
      <c r="I25" t="str">
        <f>_xlfn.XLOOKUP(Transactions[[#This Row],[SubCategory]],Categories_[Sub Category],Categories_[Category Type],"add subCategory")</f>
        <v>Expense</v>
      </c>
      <c r="K25" t="s">
        <v>35</v>
      </c>
      <c r="L25">
        <v>10029124705</v>
      </c>
      <c r="M25" t="s">
        <v>66</v>
      </c>
      <c r="N25">
        <v>499211714</v>
      </c>
      <c r="O25" t="s">
        <v>61</v>
      </c>
      <c r="P25" t="s">
        <v>62</v>
      </c>
      <c r="Q25" t="s">
        <v>63</v>
      </c>
      <c r="S25">
        <v>0</v>
      </c>
      <c r="T25">
        <v>4008</v>
      </c>
      <c r="U25" t="s">
        <v>64</v>
      </c>
      <c r="V25" s="1">
        <v>45859</v>
      </c>
    </row>
    <row r="26" spans="1:22" x14ac:dyDescent="0.25">
      <c r="A26" t="s">
        <v>30</v>
      </c>
      <c r="B26" s="1">
        <v>45860</v>
      </c>
      <c r="C26" t="s">
        <v>41</v>
      </c>
      <c r="D26" s="8" t="s">
        <v>108</v>
      </c>
      <c r="E26" s="2"/>
      <c r="F26" s="2">
        <f>Transactions[[#This Row],[Credit]]-Transactions[[#This Row],[Debit]]</f>
        <v>-114.99</v>
      </c>
      <c r="G26" t="s">
        <v>134</v>
      </c>
      <c r="H26" t="str">
        <f>_xlfn.XLOOKUP(Transactions[[#This Row],[SubCategory]],Categories_[Sub Category],Categories_[Category],"Add Sub Category")</f>
        <v>Living Expense</v>
      </c>
      <c r="I26" t="str">
        <f>_xlfn.XLOOKUP(Transactions[[#This Row],[SubCategory]],Categories_[Sub Category],Categories_[Category Type],"add subCategory")</f>
        <v>Expense</v>
      </c>
      <c r="K26" t="s">
        <v>41</v>
      </c>
      <c r="L26" t="s">
        <v>85</v>
      </c>
      <c r="M26" t="s">
        <v>81</v>
      </c>
      <c r="N26">
        <v>147821700</v>
      </c>
      <c r="O26" t="s">
        <v>71</v>
      </c>
      <c r="P26" t="s">
        <v>62</v>
      </c>
      <c r="Q26" t="s">
        <v>86</v>
      </c>
      <c r="S26">
        <v>0</v>
      </c>
      <c r="T26">
        <v>0</v>
      </c>
      <c r="U26" t="s">
        <v>73</v>
      </c>
      <c r="V26" s="1">
        <v>45860</v>
      </c>
    </row>
    <row r="27" spans="1:22" x14ac:dyDescent="0.25">
      <c r="A27" t="s">
        <v>30</v>
      </c>
      <c r="B27" s="1">
        <v>45860</v>
      </c>
      <c r="C27" t="s">
        <v>42</v>
      </c>
      <c r="D27" s="8">
        <v>0</v>
      </c>
      <c r="E27" s="2">
        <v>500.3</v>
      </c>
      <c r="F27" s="2">
        <f>Transactions[[#This Row],[Credit]]-Transactions[[#This Row],[Debit]]</f>
        <v>500.3</v>
      </c>
      <c r="G27" t="s">
        <v>15</v>
      </c>
      <c r="H27" t="str">
        <f>_xlfn.XLOOKUP(Transactions[[#This Row],[SubCategory]],Categories_[Sub Category],Categories_[Category],"Add Sub Category")</f>
        <v>Bank Transfer</v>
      </c>
      <c r="I27" t="str">
        <f>_xlfn.XLOOKUP(Transactions[[#This Row],[SubCategory]],Categories_[Sub Category],Categories_[Category Type],"add subCategory")</f>
        <v>Not Reported</v>
      </c>
      <c r="K27" t="s">
        <v>42</v>
      </c>
      <c r="L27" t="s">
        <v>87</v>
      </c>
      <c r="O27" t="s">
        <v>88</v>
      </c>
      <c r="P27" t="s">
        <v>62</v>
      </c>
      <c r="Q27" t="s">
        <v>89</v>
      </c>
      <c r="S27">
        <v>50</v>
      </c>
      <c r="T27">
        <v>0</v>
      </c>
      <c r="U27" t="s">
        <v>90</v>
      </c>
      <c r="V27" s="1">
        <v>45860</v>
      </c>
    </row>
    <row r="28" spans="1:22" x14ac:dyDescent="0.25">
      <c r="A28" t="s">
        <v>30</v>
      </c>
      <c r="B28" s="1">
        <v>45861</v>
      </c>
      <c r="C28" t="s">
        <v>36</v>
      </c>
      <c r="D28" s="8" t="s">
        <v>110</v>
      </c>
      <c r="E28" s="2"/>
      <c r="F28" s="2">
        <f>Transactions[[#This Row],[Credit]]-Transactions[[#This Row],[Debit]]</f>
        <v>-500</v>
      </c>
      <c r="G28" t="s">
        <v>15</v>
      </c>
      <c r="H28" t="str">
        <f>_xlfn.XLOOKUP(Transactions[[#This Row],[SubCategory]],Categories_[Sub Category],Categories_[Category],"Add Sub Category")</f>
        <v>Bank Transfer</v>
      </c>
      <c r="I28" t="str">
        <f>_xlfn.XLOOKUP(Transactions[[#This Row],[SubCategory]],Categories_[Sub Category],Categories_[Category Type],"add subCategory")</f>
        <v>Not Reported</v>
      </c>
      <c r="K28" t="s">
        <v>36</v>
      </c>
      <c r="L28" t="s">
        <v>91</v>
      </c>
      <c r="M28" t="s">
        <v>69</v>
      </c>
      <c r="N28" t="s">
        <v>92</v>
      </c>
      <c r="O28" t="s">
        <v>71</v>
      </c>
      <c r="P28" t="s">
        <v>62</v>
      </c>
      <c r="Q28" t="s">
        <v>72</v>
      </c>
      <c r="S28">
        <v>0</v>
      </c>
      <c r="T28">
        <v>0</v>
      </c>
      <c r="U28" t="s">
        <v>73</v>
      </c>
      <c r="V28" s="1">
        <v>45861</v>
      </c>
    </row>
    <row r="29" spans="1:22" x14ac:dyDescent="0.25">
      <c r="A29" t="s">
        <v>30</v>
      </c>
      <c r="B29" s="1">
        <v>45863</v>
      </c>
      <c r="C29" t="s">
        <v>35</v>
      </c>
      <c r="D29" s="8" t="s">
        <v>111</v>
      </c>
      <c r="E29" s="2"/>
      <c r="F29" s="2">
        <f>Transactions[[#This Row],[Credit]]-Transactions[[#This Row],[Debit]]</f>
        <v>-11.99</v>
      </c>
      <c r="G29" t="s">
        <v>130</v>
      </c>
      <c r="H29" t="str">
        <f>_xlfn.XLOOKUP(Transactions[[#This Row],[SubCategory]],Categories_[Sub Category],Categories_[Category],"Add Sub Category")</f>
        <v>Living Expense</v>
      </c>
      <c r="I29" t="str">
        <f>_xlfn.XLOOKUP(Transactions[[#This Row],[SubCategory]],Categories_[Sub Category],Categories_[Category Type],"add subCategory")</f>
        <v>Expense</v>
      </c>
      <c r="K29" t="s">
        <v>35</v>
      </c>
      <c r="L29">
        <v>10029124705</v>
      </c>
      <c r="M29" t="s">
        <v>66</v>
      </c>
      <c r="N29">
        <v>499250858</v>
      </c>
      <c r="O29" t="s">
        <v>61</v>
      </c>
      <c r="P29" t="s">
        <v>62</v>
      </c>
      <c r="Q29" t="s">
        <v>63</v>
      </c>
      <c r="S29">
        <v>0</v>
      </c>
      <c r="T29">
        <v>9946</v>
      </c>
      <c r="U29" t="s">
        <v>64</v>
      </c>
      <c r="V29" s="1">
        <v>45863</v>
      </c>
    </row>
    <row r="30" spans="1:22" x14ac:dyDescent="0.25">
      <c r="A30" t="s">
        <v>30</v>
      </c>
      <c r="B30" s="1">
        <v>45863</v>
      </c>
      <c r="C30" t="s">
        <v>33</v>
      </c>
      <c r="D30" s="8" t="s">
        <v>112</v>
      </c>
      <c r="E30" s="2"/>
      <c r="F30" s="2">
        <f>Transactions[[#This Row],[Credit]]-Transactions[[#This Row],[Debit]]</f>
        <v>-4.3899999999999997</v>
      </c>
      <c r="G30" t="s">
        <v>130</v>
      </c>
      <c r="H30" t="str">
        <f>_xlfn.XLOOKUP(Transactions[[#This Row],[SubCategory]],Categories_[Sub Category],Categories_[Category],"Add Sub Category")</f>
        <v>Living Expense</v>
      </c>
      <c r="I30" t="str">
        <f>_xlfn.XLOOKUP(Transactions[[#This Row],[SubCategory]],Categories_[Sub Category],Categories_[Category Type],"add subCategory")</f>
        <v>Expense</v>
      </c>
      <c r="K30" t="s">
        <v>33</v>
      </c>
      <c r="L30">
        <v>10029124705</v>
      </c>
      <c r="M30" t="s">
        <v>66</v>
      </c>
      <c r="N30">
        <v>499250908</v>
      </c>
      <c r="O30" t="s">
        <v>61</v>
      </c>
      <c r="P30" t="s">
        <v>62</v>
      </c>
      <c r="Q30" t="s">
        <v>63</v>
      </c>
      <c r="S30">
        <v>0</v>
      </c>
      <c r="T30">
        <v>9947</v>
      </c>
      <c r="U30" t="s">
        <v>64</v>
      </c>
      <c r="V30" s="1">
        <v>45863</v>
      </c>
    </row>
    <row r="31" spans="1:22" x14ac:dyDescent="0.25">
      <c r="A31" t="s">
        <v>30</v>
      </c>
      <c r="B31" s="1">
        <v>45863</v>
      </c>
      <c r="C31" t="s">
        <v>34</v>
      </c>
      <c r="D31" s="8" t="s">
        <v>113</v>
      </c>
      <c r="E31" s="2"/>
      <c r="F31" s="2">
        <f>Transactions[[#This Row],[Credit]]-Transactions[[#This Row],[Debit]]</f>
        <v>-25.98</v>
      </c>
      <c r="G31" t="s">
        <v>130</v>
      </c>
      <c r="H31" t="str">
        <f>_xlfn.XLOOKUP(Transactions[[#This Row],[SubCategory]],Categories_[Sub Category],Categories_[Category],"Add Sub Category")</f>
        <v>Living Expense</v>
      </c>
      <c r="I31" t="str">
        <f>_xlfn.XLOOKUP(Transactions[[#This Row],[SubCategory]],Categories_[Sub Category],Categories_[Category Type],"add subCategory")</f>
        <v>Expense</v>
      </c>
      <c r="K31" t="s">
        <v>34</v>
      </c>
      <c r="L31">
        <v>10029124705</v>
      </c>
      <c r="M31" t="s">
        <v>67</v>
      </c>
      <c r="N31">
        <v>499250929</v>
      </c>
      <c r="O31" t="s">
        <v>61</v>
      </c>
      <c r="P31" t="s">
        <v>62</v>
      </c>
      <c r="Q31" t="s">
        <v>63</v>
      </c>
      <c r="S31">
        <v>0</v>
      </c>
      <c r="T31">
        <v>9948</v>
      </c>
      <c r="U31" t="s">
        <v>64</v>
      </c>
      <c r="V31" s="1">
        <v>45863</v>
      </c>
    </row>
    <row r="32" spans="1:22" x14ac:dyDescent="0.25">
      <c r="A32" t="s">
        <v>30</v>
      </c>
      <c r="B32" s="1">
        <v>45864</v>
      </c>
      <c r="C32" t="s">
        <v>43</v>
      </c>
      <c r="D32" s="8" t="s">
        <v>114</v>
      </c>
      <c r="E32" s="2"/>
      <c r="F32" s="2">
        <f>Transactions[[#This Row],[Credit]]-Transactions[[#This Row],[Debit]]</f>
        <v>-33.33</v>
      </c>
      <c r="G32" t="s">
        <v>130</v>
      </c>
      <c r="H32" t="str">
        <f>_xlfn.XLOOKUP(Transactions[[#This Row],[SubCategory]],Categories_[Sub Category],Categories_[Category],"Add Sub Category")</f>
        <v>Living Expense</v>
      </c>
      <c r="I32" t="str">
        <f>_xlfn.XLOOKUP(Transactions[[#This Row],[SubCategory]],Categories_[Sub Category],Categories_[Category Type],"add subCategory")</f>
        <v>Expense</v>
      </c>
      <c r="K32" t="s">
        <v>43</v>
      </c>
      <c r="L32">
        <v>10041173821</v>
      </c>
      <c r="M32" t="s">
        <v>67</v>
      </c>
      <c r="N32">
        <v>499261057</v>
      </c>
      <c r="O32" t="s">
        <v>61</v>
      </c>
      <c r="P32" t="s">
        <v>62</v>
      </c>
      <c r="Q32" t="s">
        <v>63</v>
      </c>
      <c r="S32">
        <v>0</v>
      </c>
      <c r="T32">
        <v>5796</v>
      </c>
      <c r="U32" t="s">
        <v>64</v>
      </c>
      <c r="V32" s="1">
        <v>45864</v>
      </c>
    </row>
    <row r="33" spans="1:22" x14ac:dyDescent="0.25">
      <c r="A33" t="s">
        <v>30</v>
      </c>
      <c r="B33" s="1">
        <v>45865</v>
      </c>
      <c r="C33" t="s">
        <v>35</v>
      </c>
      <c r="D33" s="8" t="s">
        <v>115</v>
      </c>
      <c r="E33" s="2"/>
      <c r="F33" s="2">
        <f>Transactions[[#This Row],[Credit]]-Transactions[[#This Row],[Debit]]</f>
        <v>-5.77</v>
      </c>
      <c r="G33" t="s">
        <v>130</v>
      </c>
      <c r="H33" t="str">
        <f>_xlfn.XLOOKUP(Transactions[[#This Row],[SubCategory]],Categories_[Sub Category],Categories_[Category],"Add Sub Category")</f>
        <v>Living Expense</v>
      </c>
      <c r="I33" t="str">
        <f>_xlfn.XLOOKUP(Transactions[[#This Row],[SubCategory]],Categories_[Sub Category],Categories_[Category Type],"add subCategory")</f>
        <v>Expense</v>
      </c>
      <c r="K33" t="s">
        <v>35</v>
      </c>
      <c r="L33">
        <v>10029124705</v>
      </c>
      <c r="M33" t="s">
        <v>66</v>
      </c>
      <c r="N33">
        <v>499271529</v>
      </c>
      <c r="O33" t="s">
        <v>61</v>
      </c>
      <c r="P33" t="s">
        <v>62</v>
      </c>
      <c r="Q33" t="s">
        <v>63</v>
      </c>
      <c r="S33">
        <v>0</v>
      </c>
      <c r="T33">
        <v>3703</v>
      </c>
      <c r="U33" t="s">
        <v>64</v>
      </c>
      <c r="V33" s="1">
        <v>45865</v>
      </c>
    </row>
    <row r="34" spans="1:22" x14ac:dyDescent="0.25">
      <c r="A34" t="s">
        <v>30</v>
      </c>
      <c r="B34" s="1">
        <v>45865</v>
      </c>
      <c r="C34" t="s">
        <v>37</v>
      </c>
      <c r="D34" s="8" t="s">
        <v>116</v>
      </c>
      <c r="E34" s="2"/>
      <c r="F34" s="2">
        <f>Transactions[[#This Row],[Credit]]-Transactions[[#This Row],[Debit]]</f>
        <v>-1.1499999999999999</v>
      </c>
      <c r="G34" t="s">
        <v>130</v>
      </c>
      <c r="H34" t="str">
        <f>_xlfn.XLOOKUP(Transactions[[#This Row],[SubCategory]],Categories_[Sub Category],Categories_[Category],"Add Sub Category")</f>
        <v>Living Expense</v>
      </c>
      <c r="I34" t="str">
        <f>_xlfn.XLOOKUP(Transactions[[#This Row],[SubCategory]],Categories_[Sub Category],Categories_[Category Type],"add subCategory")</f>
        <v>Expense</v>
      </c>
      <c r="K34" t="s">
        <v>37</v>
      </c>
      <c r="L34">
        <v>10029124705</v>
      </c>
      <c r="M34" t="s">
        <v>66</v>
      </c>
      <c r="N34">
        <v>499271538</v>
      </c>
      <c r="O34" t="s">
        <v>61</v>
      </c>
      <c r="P34" t="s">
        <v>62</v>
      </c>
      <c r="Q34" t="s">
        <v>63</v>
      </c>
      <c r="S34">
        <v>0</v>
      </c>
      <c r="T34">
        <v>3704</v>
      </c>
      <c r="U34" t="s">
        <v>64</v>
      </c>
      <c r="V34" s="1">
        <v>45865</v>
      </c>
    </row>
    <row r="35" spans="1:22" x14ac:dyDescent="0.25">
      <c r="A35" t="s">
        <v>30</v>
      </c>
      <c r="B35" s="1">
        <v>45866</v>
      </c>
      <c r="C35" t="s">
        <v>38</v>
      </c>
      <c r="D35" s="8">
        <v>0</v>
      </c>
      <c r="E35" s="2">
        <v>255</v>
      </c>
      <c r="F35" s="2">
        <f>Transactions[[#This Row],[Credit]]-Transactions[[#This Row],[Debit]]</f>
        <v>255</v>
      </c>
      <c r="G35" t="s">
        <v>5</v>
      </c>
      <c r="H35" t="str">
        <f>_xlfn.XLOOKUP(Transactions[[#This Row],[SubCategory]],Categories_[Sub Category],Categories_[Category],"Add Sub Category")</f>
        <v>Accommodation</v>
      </c>
      <c r="I35" t="str">
        <f>_xlfn.XLOOKUP(Transactions[[#This Row],[SubCategory]],Categories_[Sub Category],Categories_[Category Type],"add subCategory")</f>
        <v>Income</v>
      </c>
      <c r="K35" t="s">
        <v>38</v>
      </c>
      <c r="L35" t="s">
        <v>74</v>
      </c>
      <c r="M35" t="s">
        <v>75</v>
      </c>
      <c r="N35" t="s">
        <v>76</v>
      </c>
      <c r="O35" t="s">
        <v>77</v>
      </c>
      <c r="P35" t="s">
        <v>62</v>
      </c>
      <c r="Q35" t="s">
        <v>78</v>
      </c>
      <c r="S35">
        <v>50</v>
      </c>
      <c r="T35">
        <v>2807</v>
      </c>
      <c r="U35" s="6">
        <v>39417</v>
      </c>
      <c r="V35" s="1">
        <v>45866</v>
      </c>
    </row>
    <row r="36" spans="1:22" x14ac:dyDescent="0.25">
      <c r="A36" t="s">
        <v>30</v>
      </c>
      <c r="B36" s="1">
        <v>45867</v>
      </c>
      <c r="C36" t="s">
        <v>44</v>
      </c>
      <c r="D36" s="8" t="s">
        <v>117</v>
      </c>
      <c r="E36" s="2"/>
      <c r="F36" s="2">
        <f>Transactions[[#This Row],[Credit]]-Transactions[[#This Row],[Debit]]</f>
        <v>-2.99</v>
      </c>
      <c r="G36" t="s">
        <v>130</v>
      </c>
      <c r="H36" t="str">
        <f>_xlfn.XLOOKUP(Transactions[[#This Row],[SubCategory]],Categories_[Sub Category],Categories_[Category],"Add Sub Category")</f>
        <v>Living Expense</v>
      </c>
      <c r="I36" t="str">
        <f>_xlfn.XLOOKUP(Transactions[[#This Row],[SubCategory]],Categories_[Sub Category],Categories_[Category Type],"add subCategory")</f>
        <v>Expense</v>
      </c>
      <c r="K36" t="s">
        <v>44</v>
      </c>
      <c r="L36">
        <v>10029124705</v>
      </c>
      <c r="M36" t="s">
        <v>66</v>
      </c>
      <c r="N36">
        <v>499291402</v>
      </c>
      <c r="O36" t="s">
        <v>61</v>
      </c>
      <c r="P36" t="s">
        <v>62</v>
      </c>
      <c r="Q36" t="s">
        <v>63</v>
      </c>
      <c r="S36">
        <v>0</v>
      </c>
      <c r="T36">
        <v>4577</v>
      </c>
      <c r="U36" t="s">
        <v>64</v>
      </c>
      <c r="V36" s="1">
        <v>45867</v>
      </c>
    </row>
    <row r="37" spans="1:22" x14ac:dyDescent="0.25">
      <c r="A37" t="s">
        <v>30</v>
      </c>
      <c r="B37" s="1">
        <v>45868</v>
      </c>
      <c r="C37" t="s">
        <v>45</v>
      </c>
      <c r="D37" s="8">
        <v>0</v>
      </c>
      <c r="E37" s="2">
        <v>113.33</v>
      </c>
      <c r="F37" s="2">
        <f>Transactions[[#This Row],[Credit]]-Transactions[[#This Row],[Debit]]</f>
        <v>113.33</v>
      </c>
      <c r="G37" t="s">
        <v>131</v>
      </c>
      <c r="H37" t="str">
        <f>_xlfn.XLOOKUP(Transactions[[#This Row],[SubCategory]],Categories_[Sub Category],Categories_[Category],"Add Sub Category")</f>
        <v>Other Income</v>
      </c>
      <c r="I37" t="str">
        <f>_xlfn.XLOOKUP(Transactions[[#This Row],[SubCategory]],Categories_[Sub Category],Categories_[Category Type],"add subCategory")</f>
        <v>Income</v>
      </c>
      <c r="K37" t="s">
        <v>45</v>
      </c>
      <c r="L37" t="s">
        <v>93</v>
      </c>
      <c r="M37" t="s">
        <v>94</v>
      </c>
      <c r="N37" t="s">
        <v>95</v>
      </c>
      <c r="O37" t="s">
        <v>88</v>
      </c>
      <c r="P37" t="s">
        <v>62</v>
      </c>
      <c r="Q37" t="s">
        <v>96</v>
      </c>
      <c r="S37">
        <v>50</v>
      </c>
      <c r="T37">
        <v>3007</v>
      </c>
      <c r="U37" s="6">
        <v>40148</v>
      </c>
      <c r="V37" s="1">
        <v>45868</v>
      </c>
    </row>
    <row r="38" spans="1:22" x14ac:dyDescent="0.25">
      <c r="A38" t="s">
        <v>30</v>
      </c>
      <c r="B38" s="1">
        <v>45868</v>
      </c>
      <c r="C38" t="s">
        <v>33</v>
      </c>
      <c r="D38" s="8" t="s">
        <v>119</v>
      </c>
      <c r="E38" s="2">
        <v>0</v>
      </c>
      <c r="F38" s="2">
        <f>Transactions[[#This Row],[Credit]]-Transactions[[#This Row],[Debit]]</f>
        <v>-27.68</v>
      </c>
      <c r="G38" t="s">
        <v>130</v>
      </c>
      <c r="H38" t="str">
        <f>_xlfn.XLOOKUP(Transactions[[#This Row],[SubCategory]],Categories_[Sub Category],Categories_[Category],"Add Sub Category")</f>
        <v>Living Expense</v>
      </c>
      <c r="I38" t="str">
        <f>_xlfn.XLOOKUP(Transactions[[#This Row],[SubCategory]],Categories_[Sub Category],Categories_[Category Type],"add subCategory")</f>
        <v>Expense</v>
      </c>
      <c r="K38" t="s">
        <v>33</v>
      </c>
      <c r="L38">
        <v>10041173821</v>
      </c>
      <c r="M38" t="s">
        <v>66</v>
      </c>
      <c r="N38">
        <v>499301537</v>
      </c>
      <c r="O38" t="s">
        <v>61</v>
      </c>
      <c r="P38" t="s">
        <v>62</v>
      </c>
      <c r="Q38" t="s">
        <v>63</v>
      </c>
      <c r="S38">
        <v>0</v>
      </c>
      <c r="T38">
        <v>6319</v>
      </c>
      <c r="U38" t="s">
        <v>64</v>
      </c>
      <c r="V38" s="1">
        <v>45868</v>
      </c>
    </row>
    <row r="39" spans="1:22" x14ac:dyDescent="0.25">
      <c r="A39" t="s">
        <v>30</v>
      </c>
      <c r="B39" s="1">
        <v>45868</v>
      </c>
      <c r="C39" t="s">
        <v>34</v>
      </c>
      <c r="D39" s="8" t="s">
        <v>120</v>
      </c>
      <c r="E39" s="2"/>
      <c r="F39" s="2">
        <f>Transactions[[#This Row],[Credit]]-Transactions[[#This Row],[Debit]]</f>
        <v>-59.1</v>
      </c>
      <c r="G39" t="s">
        <v>130</v>
      </c>
      <c r="H39" t="str">
        <f>_xlfn.XLOOKUP(Transactions[[#This Row],[SubCategory]],Categories_[Sub Category],Categories_[Category],"Add Sub Category")</f>
        <v>Living Expense</v>
      </c>
      <c r="I39" t="str">
        <f>_xlfn.XLOOKUP(Transactions[[#This Row],[SubCategory]],Categories_[Sub Category],Categories_[Category Type],"add subCategory")</f>
        <v>Expense</v>
      </c>
      <c r="K39" t="s">
        <v>34</v>
      </c>
      <c r="L39">
        <v>10029124705</v>
      </c>
      <c r="M39" t="s">
        <v>67</v>
      </c>
      <c r="N39">
        <v>499301543</v>
      </c>
      <c r="O39" t="s">
        <v>61</v>
      </c>
      <c r="P39" t="s">
        <v>62</v>
      </c>
      <c r="Q39" t="s">
        <v>63</v>
      </c>
      <c r="S39">
        <v>0</v>
      </c>
      <c r="T39">
        <v>1129</v>
      </c>
      <c r="U39" t="s">
        <v>64</v>
      </c>
      <c r="V39" s="1">
        <v>45868</v>
      </c>
    </row>
    <row r="40" spans="1:22" x14ac:dyDescent="0.25">
      <c r="A40" t="s">
        <v>30</v>
      </c>
      <c r="B40" s="1">
        <v>45869</v>
      </c>
      <c r="C40" t="s">
        <v>133</v>
      </c>
      <c r="D40" s="8" t="s">
        <v>121</v>
      </c>
      <c r="E40" s="2"/>
      <c r="F40" s="2">
        <f>Transactions[[#This Row],[Credit]]-Transactions[[#This Row],[Debit]]</f>
        <v>-200</v>
      </c>
      <c r="G40" t="s">
        <v>8</v>
      </c>
      <c r="H40" t="str">
        <f>_xlfn.XLOOKUP(Transactions[[#This Row],[SubCategory]],Categories_[Sub Category],Categories_[Category],"Add Sub Category")</f>
        <v>House Cost</v>
      </c>
      <c r="I40" t="str">
        <f>_xlfn.XLOOKUP(Transactions[[#This Row],[SubCategory]],Categories_[Sub Category],Categories_[Category Type],"add subCategory")</f>
        <v>Expense</v>
      </c>
      <c r="K40" t="s">
        <v>36</v>
      </c>
      <c r="L40" t="s">
        <v>8</v>
      </c>
      <c r="M40" t="s">
        <v>69</v>
      </c>
      <c r="N40" t="s">
        <v>92</v>
      </c>
      <c r="O40" t="s">
        <v>71</v>
      </c>
      <c r="P40" t="s">
        <v>62</v>
      </c>
      <c r="Q40" t="s">
        <v>72</v>
      </c>
      <c r="S40">
        <v>0</v>
      </c>
      <c r="T40">
        <v>0</v>
      </c>
      <c r="U40" t="s">
        <v>73</v>
      </c>
      <c r="V40" s="1">
        <v>45869</v>
      </c>
    </row>
  </sheetData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6DC32B8-0019-457B-9367-8A262F39C92A}">
          <x14:formula1>
            <xm:f>Categories!$B$4:$B$30</xm:f>
          </x14:formula1>
          <xm:sqref>G4:G40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5EEAE-B8EF-41D2-A4FA-04CF1437A2AA}">
  <dimension ref="B1:I40"/>
  <sheetViews>
    <sheetView workbookViewId="0">
      <selection activeCell="E4" sqref="E4:G40"/>
    </sheetView>
  </sheetViews>
  <sheetFormatPr defaultRowHeight="15" x14ac:dyDescent="0.25"/>
  <cols>
    <col min="4" max="4" width="23.140625" bestFit="1" customWidth="1"/>
    <col min="7" max="7" width="17" bestFit="1" customWidth="1"/>
    <col min="8" max="8" width="11.85546875" bestFit="1" customWidth="1"/>
  </cols>
  <sheetData>
    <row r="1" spans="2:9" ht="36" customHeight="1" x14ac:dyDescent="0.25">
      <c r="B1" t="s">
        <v>27</v>
      </c>
    </row>
    <row r="3" spans="2:9" x14ac:dyDescent="0.25">
      <c r="B3" t="s">
        <v>23</v>
      </c>
      <c r="C3" t="s">
        <v>24</v>
      </c>
      <c r="D3" t="s">
        <v>25</v>
      </c>
      <c r="E3" t="s">
        <v>28</v>
      </c>
      <c r="F3" t="s">
        <v>26</v>
      </c>
      <c r="G3" t="s">
        <v>29</v>
      </c>
      <c r="H3" t="s">
        <v>2</v>
      </c>
      <c r="I3" t="s">
        <v>1</v>
      </c>
    </row>
    <row r="4" spans="2:9" x14ac:dyDescent="0.25">
      <c r="B4" t="s">
        <v>30</v>
      </c>
      <c r="C4" s="1">
        <v>45839</v>
      </c>
      <c r="D4" t="s">
        <v>31</v>
      </c>
      <c r="E4" s="2">
        <v>-6.5</v>
      </c>
      <c r="F4" s="2"/>
      <c r="G4">
        <v>-6.5</v>
      </c>
    </row>
    <row r="5" spans="2:9" x14ac:dyDescent="0.25">
      <c r="B5" t="s">
        <v>30</v>
      </c>
      <c r="C5" s="1">
        <v>45839</v>
      </c>
      <c r="D5" t="s">
        <v>32</v>
      </c>
      <c r="E5" s="2">
        <v>-6.29</v>
      </c>
      <c r="F5" s="2"/>
      <c r="G5">
        <v>-6.29</v>
      </c>
    </row>
    <row r="6" spans="2:9" x14ac:dyDescent="0.25">
      <c r="B6" t="s">
        <v>30</v>
      </c>
      <c r="C6" s="1">
        <v>45840</v>
      </c>
      <c r="D6" t="s">
        <v>33</v>
      </c>
      <c r="E6" s="2">
        <v>-34</v>
      </c>
      <c r="F6" s="2"/>
      <c r="G6">
        <v>-34</v>
      </c>
    </row>
    <row r="7" spans="2:9" x14ac:dyDescent="0.25">
      <c r="B7" t="s">
        <v>30</v>
      </c>
      <c r="C7" s="1">
        <v>45840</v>
      </c>
      <c r="D7" t="s">
        <v>34</v>
      </c>
      <c r="E7" s="2">
        <v>-30.67</v>
      </c>
      <c r="F7" s="2"/>
      <c r="G7">
        <v>-30.67</v>
      </c>
    </row>
    <row r="8" spans="2:9" x14ac:dyDescent="0.25">
      <c r="B8" t="s">
        <v>30</v>
      </c>
      <c r="C8" s="1">
        <v>45840</v>
      </c>
      <c r="D8" t="s">
        <v>35</v>
      </c>
      <c r="E8" s="2">
        <v>-2.99</v>
      </c>
      <c r="F8" s="2"/>
      <c r="G8">
        <v>-2.99</v>
      </c>
    </row>
    <row r="9" spans="2:9" x14ac:dyDescent="0.25">
      <c r="B9" t="s">
        <v>30</v>
      </c>
      <c r="C9" s="1">
        <v>45842</v>
      </c>
      <c r="D9" t="s">
        <v>36</v>
      </c>
      <c r="E9" s="2">
        <v>-60</v>
      </c>
      <c r="F9" s="2"/>
      <c r="G9">
        <v>-60</v>
      </c>
    </row>
    <row r="10" spans="2:9" x14ac:dyDescent="0.25">
      <c r="B10" t="s">
        <v>30</v>
      </c>
      <c r="C10" s="1">
        <v>45844</v>
      </c>
      <c r="D10" t="s">
        <v>37</v>
      </c>
      <c r="E10" s="2">
        <v>-3.49</v>
      </c>
      <c r="F10" s="2"/>
      <c r="G10">
        <v>-3.49</v>
      </c>
    </row>
    <row r="11" spans="2:9" x14ac:dyDescent="0.25">
      <c r="B11" t="s">
        <v>30</v>
      </c>
      <c r="C11" s="1">
        <v>45845</v>
      </c>
      <c r="D11" t="s">
        <v>38</v>
      </c>
      <c r="E11" s="2">
        <v>255</v>
      </c>
      <c r="F11" s="2">
        <v>255</v>
      </c>
      <c r="G11">
        <v>255</v>
      </c>
    </row>
    <row r="12" spans="2:9" x14ac:dyDescent="0.25">
      <c r="B12" t="s">
        <v>30</v>
      </c>
      <c r="C12" s="1">
        <v>45845</v>
      </c>
      <c r="D12" t="s">
        <v>34</v>
      </c>
      <c r="E12" s="2">
        <v>-34.200000000000003</v>
      </c>
      <c r="F12" s="2"/>
      <c r="G12">
        <v>-34.200000000000003</v>
      </c>
    </row>
    <row r="13" spans="2:9" x14ac:dyDescent="0.25">
      <c r="B13" t="s">
        <v>30</v>
      </c>
      <c r="C13" s="1">
        <v>45848</v>
      </c>
      <c r="D13" t="s">
        <v>36</v>
      </c>
      <c r="E13" s="2">
        <v>-100</v>
      </c>
      <c r="F13" s="2"/>
      <c r="G13">
        <v>-100</v>
      </c>
    </row>
    <row r="14" spans="2:9" x14ac:dyDescent="0.25">
      <c r="B14" t="s">
        <v>30</v>
      </c>
      <c r="C14" s="1">
        <v>45848</v>
      </c>
      <c r="D14" t="s">
        <v>33</v>
      </c>
      <c r="E14" s="2">
        <v>-27.24</v>
      </c>
      <c r="F14" s="2"/>
      <c r="G14">
        <v>-27.24</v>
      </c>
    </row>
    <row r="15" spans="2:9" x14ac:dyDescent="0.25">
      <c r="B15" t="s">
        <v>30</v>
      </c>
      <c r="C15" s="1">
        <v>45850</v>
      </c>
      <c r="D15" t="s">
        <v>39</v>
      </c>
      <c r="E15" s="2">
        <v>-32.74</v>
      </c>
      <c r="F15" s="2"/>
      <c r="G15">
        <v>-32.74</v>
      </c>
    </row>
    <row r="16" spans="2:9" x14ac:dyDescent="0.25">
      <c r="B16" t="s">
        <v>30</v>
      </c>
      <c r="C16" s="1">
        <v>45850</v>
      </c>
      <c r="D16" t="s">
        <v>36</v>
      </c>
      <c r="E16" s="2">
        <v>-100</v>
      </c>
      <c r="F16" s="2"/>
      <c r="G16">
        <v>-100</v>
      </c>
    </row>
    <row r="17" spans="2:7" x14ac:dyDescent="0.25">
      <c r="B17" t="s">
        <v>30</v>
      </c>
      <c r="C17" s="1">
        <v>45850</v>
      </c>
      <c r="D17" t="s">
        <v>40</v>
      </c>
      <c r="E17" s="2">
        <v>-73.8</v>
      </c>
      <c r="F17" s="2"/>
      <c r="G17">
        <v>-73.8</v>
      </c>
    </row>
    <row r="18" spans="2:7" x14ac:dyDescent="0.25">
      <c r="B18" t="s">
        <v>30</v>
      </c>
      <c r="C18" s="1">
        <v>45852</v>
      </c>
      <c r="D18" t="s">
        <v>38</v>
      </c>
      <c r="E18" s="2">
        <v>255</v>
      </c>
      <c r="F18" s="2"/>
      <c r="G18">
        <v>255</v>
      </c>
    </row>
    <row r="19" spans="2:7" x14ac:dyDescent="0.25">
      <c r="B19" t="s">
        <v>30</v>
      </c>
      <c r="C19" s="1">
        <v>45852</v>
      </c>
      <c r="D19" t="s">
        <v>34</v>
      </c>
      <c r="E19" s="2">
        <v>-52.15</v>
      </c>
      <c r="F19" s="2"/>
      <c r="G19">
        <v>-52.15</v>
      </c>
    </row>
    <row r="20" spans="2:7" x14ac:dyDescent="0.25">
      <c r="B20" t="s">
        <v>30</v>
      </c>
      <c r="C20" s="1">
        <v>45852</v>
      </c>
      <c r="D20" t="s">
        <v>36</v>
      </c>
      <c r="E20" s="2">
        <v>-100</v>
      </c>
      <c r="F20" s="2"/>
      <c r="G20">
        <v>-100</v>
      </c>
    </row>
    <row r="21" spans="2:7" x14ac:dyDescent="0.25">
      <c r="B21" t="s">
        <v>30</v>
      </c>
      <c r="C21" s="1">
        <v>45854</v>
      </c>
      <c r="D21" t="s">
        <v>34</v>
      </c>
      <c r="E21" s="2">
        <v>-32.74</v>
      </c>
      <c r="F21" s="2"/>
      <c r="G21">
        <v>-32.74</v>
      </c>
    </row>
    <row r="22" spans="2:7" x14ac:dyDescent="0.25">
      <c r="B22" t="s">
        <v>30</v>
      </c>
      <c r="C22" s="1">
        <v>45859</v>
      </c>
      <c r="D22" t="s">
        <v>38</v>
      </c>
      <c r="E22" s="2">
        <v>255</v>
      </c>
      <c r="F22" s="2">
        <v>255</v>
      </c>
      <c r="G22">
        <v>255</v>
      </c>
    </row>
    <row r="23" spans="2:7" x14ac:dyDescent="0.25">
      <c r="B23" t="s">
        <v>30</v>
      </c>
      <c r="C23" s="1">
        <v>45859</v>
      </c>
      <c r="D23" t="s">
        <v>31</v>
      </c>
      <c r="E23" s="2">
        <v>-12</v>
      </c>
      <c r="F23" s="2"/>
      <c r="G23">
        <v>-12</v>
      </c>
    </row>
    <row r="24" spans="2:7" x14ac:dyDescent="0.25">
      <c r="B24" t="s">
        <v>30</v>
      </c>
      <c r="C24" s="1">
        <v>45859</v>
      </c>
      <c r="D24" t="s">
        <v>34</v>
      </c>
      <c r="E24" s="2">
        <v>-63.7</v>
      </c>
      <c r="F24" s="2"/>
      <c r="G24">
        <v>-63.7</v>
      </c>
    </row>
    <row r="25" spans="2:7" x14ac:dyDescent="0.25">
      <c r="B25" t="s">
        <v>30</v>
      </c>
      <c r="C25" s="1">
        <v>45859</v>
      </c>
      <c r="D25" t="s">
        <v>35</v>
      </c>
      <c r="E25" s="2">
        <v>-28.81</v>
      </c>
      <c r="F25" s="2"/>
      <c r="G25">
        <v>-28.81</v>
      </c>
    </row>
    <row r="26" spans="2:7" x14ac:dyDescent="0.25">
      <c r="B26" t="s">
        <v>30</v>
      </c>
      <c r="C26" s="1">
        <v>45860</v>
      </c>
      <c r="D26" t="s">
        <v>41</v>
      </c>
      <c r="E26" s="2">
        <v>-114.99</v>
      </c>
      <c r="F26" s="2"/>
      <c r="G26">
        <v>-114.99</v>
      </c>
    </row>
    <row r="27" spans="2:7" x14ac:dyDescent="0.25">
      <c r="B27" t="s">
        <v>30</v>
      </c>
      <c r="C27" s="1">
        <v>45860</v>
      </c>
      <c r="D27" t="s">
        <v>42</v>
      </c>
      <c r="E27" s="2">
        <v>500.3</v>
      </c>
      <c r="F27" s="2">
        <v>500.3</v>
      </c>
      <c r="G27">
        <v>500.3</v>
      </c>
    </row>
    <row r="28" spans="2:7" x14ac:dyDescent="0.25">
      <c r="B28" t="s">
        <v>30</v>
      </c>
      <c r="C28" s="1">
        <v>45861</v>
      </c>
      <c r="D28" t="s">
        <v>36</v>
      </c>
      <c r="E28" s="2">
        <v>-500</v>
      </c>
      <c r="F28" s="2"/>
      <c r="G28">
        <v>-500</v>
      </c>
    </row>
    <row r="29" spans="2:7" x14ac:dyDescent="0.25">
      <c r="B29" t="s">
        <v>30</v>
      </c>
      <c r="C29" s="1">
        <v>45863</v>
      </c>
      <c r="D29" t="s">
        <v>35</v>
      </c>
      <c r="E29" s="2">
        <v>-11.99</v>
      </c>
      <c r="F29" s="2"/>
      <c r="G29">
        <v>-11.99</v>
      </c>
    </row>
    <row r="30" spans="2:7" x14ac:dyDescent="0.25">
      <c r="B30" t="s">
        <v>30</v>
      </c>
      <c r="C30" s="1">
        <v>45863</v>
      </c>
      <c r="D30" t="s">
        <v>33</v>
      </c>
      <c r="E30" s="2">
        <v>-4.3899999999999997</v>
      </c>
      <c r="F30" s="2"/>
      <c r="G30">
        <v>-4.3899999999999997</v>
      </c>
    </row>
    <row r="31" spans="2:7" x14ac:dyDescent="0.25">
      <c r="B31" t="s">
        <v>30</v>
      </c>
      <c r="C31" s="1">
        <v>45863</v>
      </c>
      <c r="D31" t="s">
        <v>34</v>
      </c>
      <c r="E31" s="2">
        <v>-25.98</v>
      </c>
      <c r="F31" s="2"/>
      <c r="G31">
        <v>-25.98</v>
      </c>
    </row>
    <row r="32" spans="2:7" x14ac:dyDescent="0.25">
      <c r="B32" t="s">
        <v>30</v>
      </c>
      <c r="C32" s="1">
        <v>45864</v>
      </c>
      <c r="D32" t="s">
        <v>43</v>
      </c>
      <c r="E32" s="2">
        <v>-33.33</v>
      </c>
      <c r="F32" s="2"/>
      <c r="G32">
        <v>-33.33</v>
      </c>
    </row>
    <row r="33" spans="2:7" x14ac:dyDescent="0.25">
      <c r="B33" t="s">
        <v>30</v>
      </c>
      <c r="C33" s="1">
        <v>45865</v>
      </c>
      <c r="D33" t="s">
        <v>35</v>
      </c>
      <c r="E33" s="2">
        <v>-5.77</v>
      </c>
      <c r="F33" s="2"/>
      <c r="G33">
        <v>-5.77</v>
      </c>
    </row>
    <row r="34" spans="2:7" x14ac:dyDescent="0.25">
      <c r="B34" t="s">
        <v>30</v>
      </c>
      <c r="C34" s="1">
        <v>45865</v>
      </c>
      <c r="D34" t="s">
        <v>37</v>
      </c>
      <c r="E34" s="2">
        <v>-1.1499999999999999</v>
      </c>
      <c r="F34" s="2"/>
      <c r="G34">
        <v>-1.1499999999999999</v>
      </c>
    </row>
    <row r="35" spans="2:7" x14ac:dyDescent="0.25">
      <c r="B35" t="s">
        <v>30</v>
      </c>
      <c r="C35" s="1">
        <v>45866</v>
      </c>
      <c r="D35" t="s">
        <v>38</v>
      </c>
      <c r="E35" s="2">
        <v>255</v>
      </c>
      <c r="F35" s="2">
        <v>255</v>
      </c>
      <c r="G35">
        <v>255</v>
      </c>
    </row>
    <row r="36" spans="2:7" x14ac:dyDescent="0.25">
      <c r="B36" t="s">
        <v>30</v>
      </c>
      <c r="C36" s="1">
        <v>45867</v>
      </c>
      <c r="D36" t="s">
        <v>44</v>
      </c>
      <c r="E36" s="2">
        <v>-2.99</v>
      </c>
      <c r="F36" s="2"/>
      <c r="G36">
        <v>-2.99</v>
      </c>
    </row>
    <row r="37" spans="2:7" x14ac:dyDescent="0.25">
      <c r="B37" t="s">
        <v>30</v>
      </c>
      <c r="C37" s="1">
        <v>45868</v>
      </c>
      <c r="D37" t="s">
        <v>45</v>
      </c>
      <c r="E37" s="2">
        <v>113.33</v>
      </c>
      <c r="F37" s="2"/>
      <c r="G37">
        <v>113.33</v>
      </c>
    </row>
    <row r="38" spans="2:7" x14ac:dyDescent="0.25">
      <c r="B38" t="s">
        <v>30</v>
      </c>
      <c r="C38" s="1">
        <v>45868</v>
      </c>
      <c r="D38" t="s">
        <v>33</v>
      </c>
      <c r="E38" s="2">
        <v>-27.68</v>
      </c>
      <c r="F38" s="2"/>
      <c r="G38">
        <v>-27.68</v>
      </c>
    </row>
    <row r="39" spans="2:7" x14ac:dyDescent="0.25">
      <c r="B39" t="s">
        <v>30</v>
      </c>
      <c r="C39" s="1">
        <v>45868</v>
      </c>
      <c r="D39" t="s">
        <v>34</v>
      </c>
      <c r="E39" s="2">
        <v>-59.1</v>
      </c>
      <c r="F39" s="2"/>
      <c r="G39">
        <v>-59.1</v>
      </c>
    </row>
    <row r="40" spans="2:7" x14ac:dyDescent="0.25">
      <c r="B40" t="s">
        <v>30</v>
      </c>
      <c r="C40" s="1">
        <v>45869</v>
      </c>
      <c r="D40" t="s">
        <v>36</v>
      </c>
      <c r="E40" s="2">
        <v>-200</v>
      </c>
      <c r="F40" s="2"/>
      <c r="G40">
        <v>-200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FCDA9-2F35-45EE-A992-3F549D8BCDF4}">
  <dimension ref="A1:R40"/>
  <sheetViews>
    <sheetView topLeftCell="A11" workbookViewId="0">
      <selection activeCell="I14" sqref="I14"/>
    </sheetView>
  </sheetViews>
  <sheetFormatPr defaultRowHeight="15" x14ac:dyDescent="0.25"/>
  <cols>
    <col min="2" max="2" width="10.42578125" bestFit="1" customWidth="1"/>
    <col min="7" max="7" width="23.140625" bestFit="1" customWidth="1"/>
    <col min="8" max="8" width="13.28515625" bestFit="1" customWidth="1"/>
    <col min="9" max="9" width="13.7109375" bestFit="1" customWidth="1"/>
  </cols>
  <sheetData>
    <row r="1" spans="1:18" ht="28.5" customHeight="1" x14ac:dyDescent="0.25">
      <c r="A1" t="s">
        <v>27</v>
      </c>
    </row>
    <row r="3" spans="1:18" x14ac:dyDescent="0.25">
      <c r="A3" t="s">
        <v>23</v>
      </c>
      <c r="B3" t="s">
        <v>24</v>
      </c>
      <c r="C3" t="s">
        <v>28</v>
      </c>
      <c r="E3" t="s">
        <v>26</v>
      </c>
      <c r="F3" t="s">
        <v>47</v>
      </c>
      <c r="G3" t="s">
        <v>48</v>
      </c>
      <c r="H3" t="s">
        <v>49</v>
      </c>
      <c r="I3" t="s">
        <v>50</v>
      </c>
      <c r="J3" t="s">
        <v>51</v>
      </c>
      <c r="K3" t="s">
        <v>52</v>
      </c>
      <c r="L3" t="s">
        <v>53</v>
      </c>
      <c r="M3" t="s">
        <v>54</v>
      </c>
      <c r="N3" t="s">
        <v>55</v>
      </c>
      <c r="O3" t="s">
        <v>56</v>
      </c>
      <c r="P3" t="s">
        <v>57</v>
      </c>
      <c r="Q3" t="s">
        <v>58</v>
      </c>
      <c r="R3" t="s">
        <v>59</v>
      </c>
    </row>
    <row r="4" spans="1:18" x14ac:dyDescent="0.25">
      <c r="A4" t="s">
        <v>30</v>
      </c>
      <c r="B4" s="1">
        <v>45839</v>
      </c>
      <c r="C4" s="2">
        <v>-6.5</v>
      </c>
      <c r="D4" s="2" t="str">
        <f>SUBSTITUTE(C4,"-","")</f>
        <v>6.5</v>
      </c>
      <c r="E4" s="2"/>
      <c r="F4">
        <v>-6.5</v>
      </c>
      <c r="G4" t="s">
        <v>31</v>
      </c>
      <c r="H4">
        <v>10029124705</v>
      </c>
      <c r="I4" t="s">
        <v>60</v>
      </c>
      <c r="J4">
        <v>499011436</v>
      </c>
      <c r="K4" t="s">
        <v>61</v>
      </c>
      <c r="L4" t="s">
        <v>62</v>
      </c>
      <c r="M4" t="s">
        <v>63</v>
      </c>
      <c r="O4">
        <v>0</v>
      </c>
      <c r="P4">
        <v>4765</v>
      </c>
      <c r="Q4" t="s">
        <v>64</v>
      </c>
      <c r="R4" s="1">
        <v>45839</v>
      </c>
    </row>
    <row r="5" spans="1:18" x14ac:dyDescent="0.25">
      <c r="A5" t="s">
        <v>30</v>
      </c>
      <c r="B5" s="1">
        <v>45839</v>
      </c>
      <c r="C5" s="2">
        <v>-6.29</v>
      </c>
      <c r="D5" s="2" t="str">
        <f t="shared" ref="D5:D11" si="0">SUBSTITUTE(C5,"-","")</f>
        <v>6.29</v>
      </c>
      <c r="E5" s="2"/>
      <c r="F5">
        <v>-6.29</v>
      </c>
      <c r="G5" t="s">
        <v>32</v>
      </c>
      <c r="H5">
        <v>10029124705</v>
      </c>
      <c r="I5" t="s">
        <v>65</v>
      </c>
      <c r="J5">
        <v>499011455</v>
      </c>
      <c r="K5" t="s">
        <v>61</v>
      </c>
      <c r="L5" t="s">
        <v>62</v>
      </c>
      <c r="M5" t="s">
        <v>63</v>
      </c>
      <c r="O5">
        <v>0</v>
      </c>
      <c r="P5">
        <v>4766</v>
      </c>
      <c r="Q5" t="s">
        <v>64</v>
      </c>
      <c r="R5" s="1">
        <v>45839</v>
      </c>
    </row>
    <row r="6" spans="1:18" x14ac:dyDescent="0.25">
      <c r="A6" t="s">
        <v>30</v>
      </c>
      <c r="B6" s="1">
        <v>45840</v>
      </c>
      <c r="C6" s="2">
        <v>-34</v>
      </c>
      <c r="D6" s="2" t="str">
        <f t="shared" si="0"/>
        <v>34</v>
      </c>
      <c r="E6" s="2"/>
      <c r="F6">
        <v>-34</v>
      </c>
      <c r="G6" t="s">
        <v>33</v>
      </c>
      <c r="H6">
        <v>10029124713</v>
      </c>
      <c r="I6" t="s">
        <v>66</v>
      </c>
      <c r="J6">
        <v>499021254</v>
      </c>
      <c r="K6" t="s">
        <v>61</v>
      </c>
      <c r="L6" t="s">
        <v>62</v>
      </c>
      <c r="M6" t="s">
        <v>63</v>
      </c>
      <c r="O6">
        <v>0</v>
      </c>
      <c r="P6">
        <v>7510</v>
      </c>
      <c r="Q6" t="s">
        <v>64</v>
      </c>
      <c r="R6" s="1">
        <v>45840</v>
      </c>
    </row>
    <row r="7" spans="1:18" x14ac:dyDescent="0.25">
      <c r="A7" t="s">
        <v>30</v>
      </c>
      <c r="B7" s="1">
        <v>45840</v>
      </c>
      <c r="C7" s="2">
        <v>-30.67</v>
      </c>
      <c r="D7" s="2" t="str">
        <f t="shared" si="0"/>
        <v>30.67</v>
      </c>
      <c r="E7" s="2"/>
      <c r="F7">
        <v>-30.67</v>
      </c>
      <c r="G7" t="s">
        <v>34</v>
      </c>
      <c r="H7">
        <v>10029124705</v>
      </c>
      <c r="I7" t="s">
        <v>67</v>
      </c>
      <c r="J7">
        <v>499021556</v>
      </c>
      <c r="K7" t="s">
        <v>61</v>
      </c>
      <c r="L7" t="s">
        <v>62</v>
      </c>
      <c r="M7" t="s">
        <v>63</v>
      </c>
      <c r="O7">
        <v>0</v>
      </c>
      <c r="P7">
        <v>7508</v>
      </c>
      <c r="Q7" t="s">
        <v>64</v>
      </c>
      <c r="R7" s="1">
        <v>45840</v>
      </c>
    </row>
    <row r="8" spans="1:18" x14ac:dyDescent="0.25">
      <c r="A8" t="s">
        <v>30</v>
      </c>
      <c r="B8" s="1">
        <v>45840</v>
      </c>
      <c r="C8" s="2">
        <v>-2.99</v>
      </c>
      <c r="D8" s="2" t="str">
        <f t="shared" si="0"/>
        <v>2.99</v>
      </c>
      <c r="E8" s="2"/>
      <c r="F8">
        <v>-2.99</v>
      </c>
      <c r="G8" t="s">
        <v>35</v>
      </c>
      <c r="H8">
        <v>10029124705</v>
      </c>
      <c r="I8" t="s">
        <v>66</v>
      </c>
      <c r="J8">
        <v>499021609</v>
      </c>
      <c r="K8" t="s">
        <v>61</v>
      </c>
      <c r="L8" t="s">
        <v>62</v>
      </c>
      <c r="M8" t="s">
        <v>63</v>
      </c>
      <c r="O8">
        <v>0</v>
      </c>
      <c r="P8">
        <v>7509</v>
      </c>
      <c r="Q8" t="s">
        <v>64</v>
      </c>
      <c r="R8" s="1">
        <v>45840</v>
      </c>
    </row>
    <row r="9" spans="1:18" x14ac:dyDescent="0.25">
      <c r="A9" t="s">
        <v>30</v>
      </c>
      <c r="B9" s="1">
        <v>45842</v>
      </c>
      <c r="C9" s="2">
        <v>-60</v>
      </c>
      <c r="D9" s="2" t="str">
        <f t="shared" si="0"/>
        <v>60</v>
      </c>
      <c r="E9" s="2"/>
      <c r="F9">
        <v>-60</v>
      </c>
      <c r="G9" t="s">
        <v>36</v>
      </c>
      <c r="H9" t="s">
        <v>68</v>
      </c>
      <c r="I9" t="s">
        <v>69</v>
      </c>
      <c r="J9" t="s">
        <v>70</v>
      </c>
      <c r="K9" t="s">
        <v>71</v>
      </c>
      <c r="L9" t="s">
        <v>62</v>
      </c>
      <c r="M9" t="s">
        <v>72</v>
      </c>
      <c r="O9">
        <v>0</v>
      </c>
      <c r="P9">
        <v>0</v>
      </c>
      <c r="Q9" t="s">
        <v>73</v>
      </c>
      <c r="R9" s="1">
        <v>45842</v>
      </c>
    </row>
    <row r="10" spans="1:18" x14ac:dyDescent="0.25">
      <c r="A10" t="s">
        <v>30</v>
      </c>
      <c r="B10" s="1">
        <v>45844</v>
      </c>
      <c r="C10" s="2">
        <v>-3.49</v>
      </c>
      <c r="D10" s="2" t="str">
        <f t="shared" si="0"/>
        <v>3.49</v>
      </c>
      <c r="E10" s="2"/>
      <c r="F10">
        <v>-3.49</v>
      </c>
      <c r="G10" t="s">
        <v>37</v>
      </c>
      <c r="H10">
        <v>10029124705</v>
      </c>
      <c r="I10" t="s">
        <v>66</v>
      </c>
      <c r="J10">
        <v>499061744</v>
      </c>
      <c r="K10" t="s">
        <v>61</v>
      </c>
      <c r="L10" t="s">
        <v>62</v>
      </c>
      <c r="M10" t="s">
        <v>63</v>
      </c>
      <c r="O10">
        <v>0</v>
      </c>
      <c r="P10">
        <v>7812</v>
      </c>
      <c r="Q10" t="s">
        <v>64</v>
      </c>
      <c r="R10" s="1">
        <v>45844</v>
      </c>
    </row>
    <row r="11" spans="1:18" x14ac:dyDescent="0.25">
      <c r="A11" t="s">
        <v>30</v>
      </c>
      <c r="B11" s="1">
        <v>45845</v>
      </c>
      <c r="C11" s="2">
        <v>255</v>
      </c>
      <c r="D11" s="2" t="str">
        <f t="shared" si="0"/>
        <v>255</v>
      </c>
      <c r="E11" s="2">
        <v>255</v>
      </c>
      <c r="F11">
        <v>255</v>
      </c>
      <c r="G11" t="s">
        <v>38</v>
      </c>
      <c r="H11" t="s">
        <v>74</v>
      </c>
      <c r="I11" t="s">
        <v>75</v>
      </c>
      <c r="J11" t="s">
        <v>76</v>
      </c>
      <c r="K11" t="s">
        <v>77</v>
      </c>
      <c r="L11" t="s">
        <v>62</v>
      </c>
      <c r="M11" t="s">
        <v>78</v>
      </c>
      <c r="O11">
        <v>50</v>
      </c>
      <c r="P11">
        <v>707</v>
      </c>
      <c r="Q11" s="6">
        <v>39417</v>
      </c>
      <c r="R11" s="1">
        <v>45845</v>
      </c>
    </row>
    <row r="12" spans="1:18" x14ac:dyDescent="0.25">
      <c r="A12" t="s">
        <v>30</v>
      </c>
      <c r="B12" s="1">
        <v>45845</v>
      </c>
      <c r="C12" s="2">
        <v>-34.200000000000003</v>
      </c>
      <c r="D12" s="2" t="s">
        <v>98</v>
      </c>
      <c r="E12" s="2"/>
      <c r="F12">
        <v>-34.200000000000003</v>
      </c>
      <c r="G12" t="s">
        <v>34</v>
      </c>
      <c r="H12">
        <v>10029124705</v>
      </c>
      <c r="I12" t="s">
        <v>67</v>
      </c>
      <c r="J12">
        <v>499071611</v>
      </c>
      <c r="K12" t="s">
        <v>61</v>
      </c>
      <c r="L12" t="s">
        <v>62</v>
      </c>
      <c r="M12" t="s">
        <v>63</v>
      </c>
      <c r="O12">
        <v>0</v>
      </c>
      <c r="P12">
        <v>289</v>
      </c>
      <c r="Q12" t="s">
        <v>64</v>
      </c>
      <c r="R12" s="1">
        <v>45845</v>
      </c>
    </row>
    <row r="13" spans="1:18" x14ac:dyDescent="0.25">
      <c r="A13" t="s">
        <v>30</v>
      </c>
      <c r="B13" s="1">
        <v>45848</v>
      </c>
      <c r="C13" s="2">
        <v>-100</v>
      </c>
      <c r="D13" s="2" t="s">
        <v>99</v>
      </c>
      <c r="E13" s="2"/>
      <c r="F13">
        <v>-100</v>
      </c>
      <c r="G13" t="s">
        <v>36</v>
      </c>
      <c r="H13" t="s">
        <v>79</v>
      </c>
      <c r="I13" t="s">
        <v>69</v>
      </c>
      <c r="J13" t="s">
        <v>80</v>
      </c>
      <c r="K13" t="s">
        <v>71</v>
      </c>
      <c r="L13" t="s">
        <v>62</v>
      </c>
      <c r="M13" t="s">
        <v>72</v>
      </c>
      <c r="O13">
        <v>0</v>
      </c>
      <c r="P13">
        <v>0</v>
      </c>
      <c r="Q13" t="s">
        <v>73</v>
      </c>
      <c r="R13" s="1">
        <v>45848</v>
      </c>
    </row>
    <row r="14" spans="1:18" x14ac:dyDescent="0.25">
      <c r="A14" t="s">
        <v>30</v>
      </c>
      <c r="B14" s="1">
        <v>45848</v>
      </c>
      <c r="C14" s="2">
        <v>-27.24</v>
      </c>
      <c r="D14" s="2" t="s">
        <v>100</v>
      </c>
      <c r="E14" s="2"/>
      <c r="F14">
        <v>-27.24</v>
      </c>
      <c r="G14" t="s">
        <v>33</v>
      </c>
      <c r="H14">
        <v>10041173821</v>
      </c>
      <c r="I14" t="s">
        <v>66</v>
      </c>
      <c r="J14">
        <v>499101326</v>
      </c>
      <c r="K14" t="s">
        <v>61</v>
      </c>
      <c r="L14" t="s">
        <v>62</v>
      </c>
      <c r="M14" t="s">
        <v>63</v>
      </c>
      <c r="O14">
        <v>0</v>
      </c>
      <c r="P14">
        <v>3058</v>
      </c>
      <c r="Q14" t="s">
        <v>64</v>
      </c>
      <c r="R14" s="1">
        <v>45848</v>
      </c>
    </row>
    <row r="15" spans="1:18" x14ac:dyDescent="0.25">
      <c r="A15" t="s">
        <v>30</v>
      </c>
      <c r="B15" s="1">
        <v>45850</v>
      </c>
      <c r="C15" s="2">
        <v>-32.74</v>
      </c>
      <c r="D15" s="2" t="s">
        <v>101</v>
      </c>
      <c r="E15" s="2"/>
      <c r="F15">
        <v>-32.74</v>
      </c>
      <c r="G15" t="s">
        <v>39</v>
      </c>
      <c r="H15">
        <v>10041173821</v>
      </c>
      <c r="I15" t="s">
        <v>66</v>
      </c>
      <c r="J15">
        <v>499121243</v>
      </c>
      <c r="K15" t="s">
        <v>61</v>
      </c>
      <c r="L15" t="s">
        <v>62</v>
      </c>
      <c r="M15" t="s">
        <v>63</v>
      </c>
      <c r="O15">
        <v>0</v>
      </c>
      <c r="P15">
        <v>246</v>
      </c>
      <c r="Q15" t="s">
        <v>64</v>
      </c>
      <c r="R15" s="1">
        <v>45850</v>
      </c>
    </row>
    <row r="16" spans="1:18" x14ac:dyDescent="0.25">
      <c r="A16" t="s">
        <v>30</v>
      </c>
      <c r="B16" s="1">
        <v>45850</v>
      </c>
      <c r="C16" s="2">
        <v>-100</v>
      </c>
      <c r="D16" s="2" t="s">
        <v>99</v>
      </c>
      <c r="E16" s="2"/>
      <c r="F16">
        <v>-100</v>
      </c>
      <c r="G16" t="s">
        <v>36</v>
      </c>
      <c r="H16" t="s">
        <v>81</v>
      </c>
      <c r="I16" t="s">
        <v>69</v>
      </c>
      <c r="J16" t="s">
        <v>8</v>
      </c>
      <c r="K16" t="s">
        <v>71</v>
      </c>
      <c r="L16" t="s">
        <v>62</v>
      </c>
      <c r="M16" t="s">
        <v>72</v>
      </c>
      <c r="O16">
        <v>0</v>
      </c>
      <c r="P16">
        <v>0</v>
      </c>
      <c r="Q16" t="s">
        <v>73</v>
      </c>
      <c r="R16" s="1">
        <v>45850</v>
      </c>
    </row>
    <row r="17" spans="1:18" x14ac:dyDescent="0.25">
      <c r="A17" t="s">
        <v>30</v>
      </c>
      <c r="B17" s="1">
        <v>45850</v>
      </c>
      <c r="C17" s="2">
        <v>-73.8</v>
      </c>
      <c r="D17" s="2" t="s">
        <v>102</v>
      </c>
      <c r="E17" s="2"/>
      <c r="F17">
        <v>-73.8</v>
      </c>
      <c r="G17" t="s">
        <v>40</v>
      </c>
      <c r="H17" t="s">
        <v>82</v>
      </c>
      <c r="I17" t="s">
        <v>81</v>
      </c>
      <c r="J17">
        <v>650038529</v>
      </c>
      <c r="K17" t="s">
        <v>71</v>
      </c>
      <c r="L17" t="s">
        <v>62</v>
      </c>
      <c r="M17" t="s">
        <v>83</v>
      </c>
      <c r="O17">
        <v>0</v>
      </c>
      <c r="P17">
        <v>0</v>
      </c>
      <c r="Q17" t="s">
        <v>73</v>
      </c>
      <c r="R17" s="1">
        <v>45850</v>
      </c>
    </row>
    <row r="18" spans="1:18" x14ac:dyDescent="0.25">
      <c r="A18" t="s">
        <v>30</v>
      </c>
      <c r="B18" s="1">
        <v>45852</v>
      </c>
      <c r="C18" s="2">
        <v>255</v>
      </c>
      <c r="D18" s="2" t="s">
        <v>103</v>
      </c>
      <c r="E18" s="2"/>
      <c r="F18">
        <v>255</v>
      </c>
      <c r="G18" t="s">
        <v>38</v>
      </c>
      <c r="H18" t="s">
        <v>74</v>
      </c>
      <c r="I18" t="s">
        <v>75</v>
      </c>
      <c r="J18" t="s">
        <v>76</v>
      </c>
      <c r="K18" t="s">
        <v>77</v>
      </c>
      <c r="L18" t="s">
        <v>62</v>
      </c>
      <c r="M18" t="s">
        <v>78</v>
      </c>
      <c r="O18">
        <v>50</v>
      </c>
      <c r="P18">
        <v>1407</v>
      </c>
      <c r="Q18" s="6">
        <v>39417</v>
      </c>
      <c r="R18" s="1">
        <v>45852</v>
      </c>
    </row>
    <row r="19" spans="1:18" x14ac:dyDescent="0.25">
      <c r="A19" t="s">
        <v>30</v>
      </c>
      <c r="B19" s="1">
        <v>45852</v>
      </c>
      <c r="C19" s="2">
        <v>-52.15</v>
      </c>
      <c r="D19" s="2" t="s">
        <v>104</v>
      </c>
      <c r="E19" s="2"/>
      <c r="F19">
        <v>-52.15</v>
      </c>
      <c r="G19" t="s">
        <v>34</v>
      </c>
      <c r="H19">
        <v>10029124705</v>
      </c>
      <c r="I19" t="s">
        <v>67</v>
      </c>
      <c r="J19">
        <v>499141540</v>
      </c>
      <c r="K19" t="s">
        <v>61</v>
      </c>
      <c r="L19" t="s">
        <v>62</v>
      </c>
      <c r="M19" t="s">
        <v>63</v>
      </c>
      <c r="O19">
        <v>0</v>
      </c>
      <c r="P19">
        <v>6123</v>
      </c>
      <c r="Q19" t="s">
        <v>64</v>
      </c>
      <c r="R19" s="1">
        <v>45852</v>
      </c>
    </row>
    <row r="20" spans="1:18" x14ac:dyDescent="0.25">
      <c r="A20" t="s">
        <v>30</v>
      </c>
      <c r="B20" s="1">
        <v>45852</v>
      </c>
      <c r="C20" s="2">
        <v>-100</v>
      </c>
      <c r="D20" s="2" t="s">
        <v>99</v>
      </c>
      <c r="E20" s="2"/>
      <c r="F20">
        <v>-100</v>
      </c>
      <c r="G20" t="s">
        <v>36</v>
      </c>
      <c r="H20" t="s">
        <v>81</v>
      </c>
      <c r="I20" t="s">
        <v>8</v>
      </c>
      <c r="J20" t="s">
        <v>84</v>
      </c>
      <c r="K20" t="s">
        <v>71</v>
      </c>
      <c r="L20" t="s">
        <v>62</v>
      </c>
      <c r="M20" t="s">
        <v>72</v>
      </c>
      <c r="O20">
        <v>0</v>
      </c>
      <c r="P20">
        <v>0</v>
      </c>
      <c r="Q20" t="s">
        <v>73</v>
      </c>
      <c r="R20" s="1">
        <v>45852</v>
      </c>
    </row>
    <row r="21" spans="1:18" x14ac:dyDescent="0.25">
      <c r="A21" t="s">
        <v>30</v>
      </c>
      <c r="B21" s="1">
        <v>45854</v>
      </c>
      <c r="C21" s="2">
        <v>-32.74</v>
      </c>
      <c r="D21" s="2" t="s">
        <v>101</v>
      </c>
      <c r="E21" s="2"/>
      <c r="F21">
        <v>-32.74</v>
      </c>
      <c r="G21" t="s">
        <v>34</v>
      </c>
      <c r="H21">
        <v>10029124705</v>
      </c>
      <c r="I21" t="s">
        <v>67</v>
      </c>
      <c r="J21">
        <v>499161546</v>
      </c>
      <c r="K21" t="s">
        <v>61</v>
      </c>
      <c r="L21" t="s">
        <v>62</v>
      </c>
      <c r="M21" t="s">
        <v>63</v>
      </c>
      <c r="O21">
        <v>0</v>
      </c>
      <c r="P21">
        <v>4648</v>
      </c>
      <c r="Q21" t="s">
        <v>64</v>
      </c>
      <c r="R21" s="1">
        <v>45854</v>
      </c>
    </row>
    <row r="22" spans="1:18" x14ac:dyDescent="0.25">
      <c r="A22" t="s">
        <v>30</v>
      </c>
      <c r="B22" s="1">
        <v>45859</v>
      </c>
      <c r="C22" s="2">
        <v>255</v>
      </c>
      <c r="D22" s="2" t="s">
        <v>103</v>
      </c>
      <c r="E22" s="2">
        <v>255</v>
      </c>
      <c r="F22">
        <v>255</v>
      </c>
      <c r="G22" t="s">
        <v>38</v>
      </c>
      <c r="H22" t="s">
        <v>74</v>
      </c>
      <c r="I22" t="s">
        <v>75</v>
      </c>
      <c r="J22" t="s">
        <v>76</v>
      </c>
      <c r="K22" t="s">
        <v>77</v>
      </c>
      <c r="L22" t="s">
        <v>62</v>
      </c>
      <c r="M22" t="s">
        <v>78</v>
      </c>
      <c r="O22">
        <v>50</v>
      </c>
      <c r="P22">
        <v>2107</v>
      </c>
      <c r="Q22" s="6">
        <v>39417</v>
      </c>
      <c r="R22" s="1">
        <v>45859</v>
      </c>
    </row>
    <row r="23" spans="1:18" x14ac:dyDescent="0.25">
      <c r="A23" t="s">
        <v>30</v>
      </c>
      <c r="B23" s="1">
        <v>45859</v>
      </c>
      <c r="C23" s="2">
        <v>-12</v>
      </c>
      <c r="D23" s="2" t="s">
        <v>105</v>
      </c>
      <c r="E23" s="2"/>
      <c r="F23">
        <v>-12</v>
      </c>
      <c r="G23" t="s">
        <v>31</v>
      </c>
      <c r="H23">
        <v>10029124705</v>
      </c>
      <c r="I23" t="s">
        <v>60</v>
      </c>
      <c r="J23">
        <v>499211613</v>
      </c>
      <c r="K23" t="s">
        <v>61</v>
      </c>
      <c r="L23" t="s">
        <v>62</v>
      </c>
      <c r="M23" t="s">
        <v>63</v>
      </c>
      <c r="O23">
        <v>0</v>
      </c>
      <c r="P23">
        <v>1167</v>
      </c>
      <c r="Q23" t="s">
        <v>64</v>
      </c>
      <c r="R23" s="1">
        <v>45859</v>
      </c>
    </row>
    <row r="24" spans="1:18" x14ac:dyDescent="0.25">
      <c r="A24" t="s">
        <v>30</v>
      </c>
      <c r="B24" s="1">
        <v>45859</v>
      </c>
      <c r="C24" s="2">
        <v>-63.7</v>
      </c>
      <c r="D24" s="2" t="s">
        <v>106</v>
      </c>
      <c r="E24" s="2"/>
      <c r="F24">
        <v>-63.7</v>
      </c>
      <c r="G24" t="s">
        <v>34</v>
      </c>
      <c r="H24">
        <v>10029124705</v>
      </c>
      <c r="I24" t="s">
        <v>67</v>
      </c>
      <c r="J24">
        <v>499211657</v>
      </c>
      <c r="K24" t="s">
        <v>61</v>
      </c>
      <c r="L24" t="s">
        <v>62</v>
      </c>
      <c r="M24" t="s">
        <v>63</v>
      </c>
      <c r="O24">
        <v>0</v>
      </c>
      <c r="P24">
        <v>4007</v>
      </c>
      <c r="Q24" t="s">
        <v>64</v>
      </c>
      <c r="R24" s="1">
        <v>45859</v>
      </c>
    </row>
    <row r="25" spans="1:18" x14ac:dyDescent="0.25">
      <c r="A25" t="s">
        <v>30</v>
      </c>
      <c r="B25" s="1">
        <v>45859</v>
      </c>
      <c r="C25" s="2">
        <v>-28.81</v>
      </c>
      <c r="D25" s="2" t="s">
        <v>107</v>
      </c>
      <c r="E25" s="2"/>
      <c r="F25">
        <v>-28.81</v>
      </c>
      <c r="G25" t="s">
        <v>35</v>
      </c>
      <c r="H25">
        <v>10029124705</v>
      </c>
      <c r="I25" t="s">
        <v>66</v>
      </c>
      <c r="J25">
        <v>499211714</v>
      </c>
      <c r="K25" t="s">
        <v>61</v>
      </c>
      <c r="L25" t="s">
        <v>62</v>
      </c>
      <c r="M25" t="s">
        <v>63</v>
      </c>
      <c r="O25">
        <v>0</v>
      </c>
      <c r="P25">
        <v>4008</v>
      </c>
      <c r="Q25" t="s">
        <v>64</v>
      </c>
      <c r="R25" s="1">
        <v>45859</v>
      </c>
    </row>
    <row r="26" spans="1:18" x14ac:dyDescent="0.25">
      <c r="A26" t="s">
        <v>30</v>
      </c>
      <c r="B26" s="1">
        <v>45860</v>
      </c>
      <c r="C26" s="2">
        <v>-114.99</v>
      </c>
      <c r="D26" s="2" t="s">
        <v>108</v>
      </c>
      <c r="E26" s="2"/>
      <c r="F26">
        <v>-114.99</v>
      </c>
      <c r="G26" t="s">
        <v>41</v>
      </c>
      <c r="H26" t="s">
        <v>85</v>
      </c>
      <c r="I26" t="s">
        <v>81</v>
      </c>
      <c r="J26">
        <v>147821700</v>
      </c>
      <c r="K26" t="s">
        <v>71</v>
      </c>
      <c r="L26" t="s">
        <v>62</v>
      </c>
      <c r="M26" t="s">
        <v>86</v>
      </c>
      <c r="O26">
        <v>0</v>
      </c>
      <c r="P26">
        <v>0</v>
      </c>
      <c r="Q26" t="s">
        <v>73</v>
      </c>
      <c r="R26" s="1">
        <v>45860</v>
      </c>
    </row>
    <row r="27" spans="1:18" x14ac:dyDescent="0.25">
      <c r="A27" t="s">
        <v>30</v>
      </c>
      <c r="B27" s="1">
        <v>45860</v>
      </c>
      <c r="C27" s="2">
        <v>500.3</v>
      </c>
      <c r="D27" s="2" t="s">
        <v>109</v>
      </c>
      <c r="E27" s="2">
        <v>500.3</v>
      </c>
      <c r="F27">
        <v>500.3</v>
      </c>
      <c r="G27" t="s">
        <v>42</v>
      </c>
      <c r="H27" t="s">
        <v>87</v>
      </c>
      <c r="K27" t="s">
        <v>88</v>
      </c>
      <c r="L27" t="s">
        <v>62</v>
      </c>
      <c r="M27" t="s">
        <v>89</v>
      </c>
      <c r="O27">
        <v>50</v>
      </c>
      <c r="P27">
        <v>0</v>
      </c>
      <c r="Q27" t="s">
        <v>90</v>
      </c>
      <c r="R27" s="1">
        <v>45860</v>
      </c>
    </row>
    <row r="28" spans="1:18" x14ac:dyDescent="0.25">
      <c r="A28" t="s">
        <v>30</v>
      </c>
      <c r="B28" s="1">
        <v>45861</v>
      </c>
      <c r="C28" s="2">
        <v>-500</v>
      </c>
      <c r="D28" s="2" t="s">
        <v>110</v>
      </c>
      <c r="E28" s="2"/>
      <c r="F28">
        <v>-500</v>
      </c>
      <c r="G28" t="s">
        <v>36</v>
      </c>
      <c r="H28" t="s">
        <v>91</v>
      </c>
      <c r="I28" t="s">
        <v>69</v>
      </c>
      <c r="J28" t="s">
        <v>92</v>
      </c>
      <c r="K28" t="s">
        <v>71</v>
      </c>
      <c r="L28" t="s">
        <v>62</v>
      </c>
      <c r="M28" t="s">
        <v>72</v>
      </c>
      <c r="O28">
        <v>0</v>
      </c>
      <c r="P28">
        <v>0</v>
      </c>
      <c r="Q28" t="s">
        <v>73</v>
      </c>
      <c r="R28" s="1">
        <v>45861</v>
      </c>
    </row>
    <row r="29" spans="1:18" x14ac:dyDescent="0.25">
      <c r="A29" t="s">
        <v>30</v>
      </c>
      <c r="B29" s="1">
        <v>45863</v>
      </c>
      <c r="C29" s="2">
        <v>-11.99</v>
      </c>
      <c r="D29" s="2" t="s">
        <v>111</v>
      </c>
      <c r="E29" s="2"/>
      <c r="F29">
        <v>-11.99</v>
      </c>
      <c r="G29" t="s">
        <v>35</v>
      </c>
      <c r="H29">
        <v>10029124705</v>
      </c>
      <c r="I29" t="s">
        <v>66</v>
      </c>
      <c r="J29">
        <v>499250858</v>
      </c>
      <c r="K29" t="s">
        <v>61</v>
      </c>
      <c r="L29" t="s">
        <v>62</v>
      </c>
      <c r="M29" t="s">
        <v>63</v>
      </c>
      <c r="O29">
        <v>0</v>
      </c>
      <c r="P29">
        <v>9946</v>
      </c>
      <c r="Q29" t="s">
        <v>64</v>
      </c>
      <c r="R29" s="1">
        <v>45863</v>
      </c>
    </row>
    <row r="30" spans="1:18" x14ac:dyDescent="0.25">
      <c r="A30" t="s">
        <v>30</v>
      </c>
      <c r="B30" s="1">
        <v>45863</v>
      </c>
      <c r="C30" s="2">
        <v>-4.3899999999999997</v>
      </c>
      <c r="D30" s="2" t="s">
        <v>112</v>
      </c>
      <c r="E30" s="2"/>
      <c r="F30">
        <v>-4.3899999999999997</v>
      </c>
      <c r="G30" t="s">
        <v>33</v>
      </c>
      <c r="H30">
        <v>10029124705</v>
      </c>
      <c r="I30" t="s">
        <v>66</v>
      </c>
      <c r="J30">
        <v>499250908</v>
      </c>
      <c r="K30" t="s">
        <v>61</v>
      </c>
      <c r="L30" t="s">
        <v>62</v>
      </c>
      <c r="M30" t="s">
        <v>63</v>
      </c>
      <c r="O30">
        <v>0</v>
      </c>
      <c r="P30">
        <v>9947</v>
      </c>
      <c r="Q30" t="s">
        <v>64</v>
      </c>
      <c r="R30" s="1">
        <v>45863</v>
      </c>
    </row>
    <row r="31" spans="1:18" x14ac:dyDescent="0.25">
      <c r="A31" t="s">
        <v>30</v>
      </c>
      <c r="B31" s="1">
        <v>45863</v>
      </c>
      <c r="C31" s="2">
        <v>-25.98</v>
      </c>
      <c r="D31" s="2" t="s">
        <v>113</v>
      </c>
      <c r="E31" s="2"/>
      <c r="F31">
        <v>-25.98</v>
      </c>
      <c r="G31" t="s">
        <v>34</v>
      </c>
      <c r="H31">
        <v>10029124705</v>
      </c>
      <c r="I31" t="s">
        <v>67</v>
      </c>
      <c r="J31">
        <v>499250929</v>
      </c>
      <c r="K31" t="s">
        <v>61</v>
      </c>
      <c r="L31" t="s">
        <v>62</v>
      </c>
      <c r="M31" t="s">
        <v>63</v>
      </c>
      <c r="O31">
        <v>0</v>
      </c>
      <c r="P31">
        <v>9948</v>
      </c>
      <c r="Q31" t="s">
        <v>64</v>
      </c>
      <c r="R31" s="1">
        <v>45863</v>
      </c>
    </row>
    <row r="32" spans="1:18" x14ac:dyDescent="0.25">
      <c r="A32" t="s">
        <v>30</v>
      </c>
      <c r="B32" s="1">
        <v>45864</v>
      </c>
      <c r="C32" s="2">
        <v>-33.33</v>
      </c>
      <c r="D32" s="2" t="s">
        <v>114</v>
      </c>
      <c r="E32" s="2"/>
      <c r="F32">
        <v>-33.33</v>
      </c>
      <c r="G32" t="s">
        <v>43</v>
      </c>
      <c r="H32">
        <v>10041173821</v>
      </c>
      <c r="I32" t="s">
        <v>67</v>
      </c>
      <c r="J32">
        <v>499261057</v>
      </c>
      <c r="K32" t="s">
        <v>61</v>
      </c>
      <c r="L32" t="s">
        <v>62</v>
      </c>
      <c r="M32" t="s">
        <v>63</v>
      </c>
      <c r="O32">
        <v>0</v>
      </c>
      <c r="P32">
        <v>5796</v>
      </c>
      <c r="Q32" t="s">
        <v>64</v>
      </c>
      <c r="R32" s="1">
        <v>45864</v>
      </c>
    </row>
    <row r="33" spans="1:18" x14ac:dyDescent="0.25">
      <c r="A33" t="s">
        <v>30</v>
      </c>
      <c r="B33" s="1">
        <v>45865</v>
      </c>
      <c r="C33" s="2">
        <v>-5.77</v>
      </c>
      <c r="D33" s="2" t="s">
        <v>115</v>
      </c>
      <c r="E33" s="2"/>
      <c r="F33">
        <v>-5.77</v>
      </c>
      <c r="G33" t="s">
        <v>35</v>
      </c>
      <c r="H33">
        <v>10029124705</v>
      </c>
      <c r="I33" t="s">
        <v>66</v>
      </c>
      <c r="J33">
        <v>499271529</v>
      </c>
      <c r="K33" t="s">
        <v>61</v>
      </c>
      <c r="L33" t="s">
        <v>62</v>
      </c>
      <c r="M33" t="s">
        <v>63</v>
      </c>
      <c r="O33">
        <v>0</v>
      </c>
      <c r="P33">
        <v>3703</v>
      </c>
      <c r="Q33" t="s">
        <v>64</v>
      </c>
      <c r="R33" s="1">
        <v>45865</v>
      </c>
    </row>
    <row r="34" spans="1:18" x14ac:dyDescent="0.25">
      <c r="A34" t="s">
        <v>30</v>
      </c>
      <c r="B34" s="1">
        <v>45865</v>
      </c>
      <c r="C34" s="2">
        <v>-1.1499999999999999</v>
      </c>
      <c r="D34" s="2" t="s">
        <v>116</v>
      </c>
      <c r="E34" s="2"/>
      <c r="F34">
        <v>-1.1499999999999999</v>
      </c>
      <c r="G34" t="s">
        <v>37</v>
      </c>
      <c r="H34">
        <v>10029124705</v>
      </c>
      <c r="I34" t="s">
        <v>66</v>
      </c>
      <c r="J34">
        <v>499271538</v>
      </c>
      <c r="K34" t="s">
        <v>61</v>
      </c>
      <c r="L34" t="s">
        <v>62</v>
      </c>
      <c r="M34" t="s">
        <v>63</v>
      </c>
      <c r="O34">
        <v>0</v>
      </c>
      <c r="P34">
        <v>3704</v>
      </c>
      <c r="Q34" t="s">
        <v>64</v>
      </c>
      <c r="R34" s="1">
        <v>45865</v>
      </c>
    </row>
    <row r="35" spans="1:18" x14ac:dyDescent="0.25">
      <c r="A35" t="s">
        <v>30</v>
      </c>
      <c r="B35" s="1">
        <v>45866</v>
      </c>
      <c r="C35" s="2">
        <v>255</v>
      </c>
      <c r="D35" s="2" t="s">
        <v>103</v>
      </c>
      <c r="E35" s="2">
        <v>255</v>
      </c>
      <c r="F35">
        <v>255</v>
      </c>
      <c r="G35" t="s">
        <v>38</v>
      </c>
      <c r="H35" t="s">
        <v>74</v>
      </c>
      <c r="I35" t="s">
        <v>75</v>
      </c>
      <c r="J35" t="s">
        <v>76</v>
      </c>
      <c r="K35" t="s">
        <v>77</v>
      </c>
      <c r="L35" t="s">
        <v>62</v>
      </c>
      <c r="M35" t="s">
        <v>78</v>
      </c>
      <c r="O35">
        <v>50</v>
      </c>
      <c r="P35">
        <v>2807</v>
      </c>
      <c r="Q35" s="6">
        <v>39417</v>
      </c>
      <c r="R35" s="1">
        <v>45866</v>
      </c>
    </row>
    <row r="36" spans="1:18" x14ac:dyDescent="0.25">
      <c r="A36" t="s">
        <v>30</v>
      </c>
      <c r="B36" s="1">
        <v>45867</v>
      </c>
      <c r="C36" s="2">
        <v>-2.99</v>
      </c>
      <c r="D36" s="2" t="s">
        <v>117</v>
      </c>
      <c r="E36" s="2"/>
      <c r="F36">
        <v>-2.99</v>
      </c>
      <c r="G36" t="s">
        <v>44</v>
      </c>
      <c r="H36">
        <v>10029124705</v>
      </c>
      <c r="I36" t="s">
        <v>66</v>
      </c>
      <c r="J36">
        <v>499291402</v>
      </c>
      <c r="K36" t="s">
        <v>61</v>
      </c>
      <c r="L36" t="s">
        <v>62</v>
      </c>
      <c r="M36" t="s">
        <v>63</v>
      </c>
      <c r="O36">
        <v>0</v>
      </c>
      <c r="P36">
        <v>4577</v>
      </c>
      <c r="Q36" t="s">
        <v>64</v>
      </c>
      <c r="R36" s="1">
        <v>45867</v>
      </c>
    </row>
    <row r="37" spans="1:18" x14ac:dyDescent="0.25">
      <c r="A37" t="s">
        <v>30</v>
      </c>
      <c r="B37" s="1">
        <v>45868</v>
      </c>
      <c r="C37" s="2">
        <v>113.33</v>
      </c>
      <c r="D37" s="2" t="s">
        <v>118</v>
      </c>
      <c r="E37" s="2"/>
      <c r="F37">
        <v>113.33</v>
      </c>
      <c r="G37" t="s">
        <v>45</v>
      </c>
      <c r="H37" t="s">
        <v>93</v>
      </c>
      <c r="I37" t="s">
        <v>94</v>
      </c>
      <c r="J37" t="s">
        <v>95</v>
      </c>
      <c r="K37" t="s">
        <v>88</v>
      </c>
      <c r="L37" t="s">
        <v>62</v>
      </c>
      <c r="M37" t="s">
        <v>96</v>
      </c>
      <c r="O37">
        <v>50</v>
      </c>
      <c r="P37">
        <v>3007</v>
      </c>
      <c r="Q37" s="6">
        <v>40148</v>
      </c>
      <c r="R37" s="1">
        <v>45868</v>
      </c>
    </row>
    <row r="38" spans="1:18" x14ac:dyDescent="0.25">
      <c r="A38" t="s">
        <v>30</v>
      </c>
      <c r="B38" s="1">
        <v>45868</v>
      </c>
      <c r="C38" s="2">
        <v>-27.68</v>
      </c>
      <c r="D38" s="2" t="s">
        <v>119</v>
      </c>
      <c r="E38" s="2"/>
      <c r="F38">
        <v>-27.68</v>
      </c>
      <c r="G38" t="s">
        <v>33</v>
      </c>
      <c r="H38">
        <v>10041173821</v>
      </c>
      <c r="I38" t="s">
        <v>66</v>
      </c>
      <c r="J38">
        <v>499301537</v>
      </c>
      <c r="K38" t="s">
        <v>61</v>
      </c>
      <c r="L38" t="s">
        <v>62</v>
      </c>
      <c r="M38" t="s">
        <v>63</v>
      </c>
      <c r="O38">
        <v>0</v>
      </c>
      <c r="P38">
        <v>6319</v>
      </c>
      <c r="Q38" t="s">
        <v>64</v>
      </c>
      <c r="R38" s="1">
        <v>45868</v>
      </c>
    </row>
    <row r="39" spans="1:18" x14ac:dyDescent="0.25">
      <c r="A39" t="s">
        <v>30</v>
      </c>
      <c r="B39" s="1">
        <v>45868</v>
      </c>
      <c r="C39" s="2">
        <v>-59.1</v>
      </c>
      <c r="D39" s="2" t="s">
        <v>120</v>
      </c>
      <c r="E39" s="2"/>
      <c r="F39">
        <v>-59.1</v>
      </c>
      <c r="G39" t="s">
        <v>34</v>
      </c>
      <c r="H39">
        <v>10029124705</v>
      </c>
      <c r="I39" t="s">
        <v>67</v>
      </c>
      <c r="J39">
        <v>499301543</v>
      </c>
      <c r="K39" t="s">
        <v>61</v>
      </c>
      <c r="L39" t="s">
        <v>62</v>
      </c>
      <c r="M39" t="s">
        <v>63</v>
      </c>
      <c r="O39">
        <v>0</v>
      </c>
      <c r="P39">
        <v>1129</v>
      </c>
      <c r="Q39" t="s">
        <v>64</v>
      </c>
      <c r="R39" s="1">
        <v>45868</v>
      </c>
    </row>
    <row r="40" spans="1:18" x14ac:dyDescent="0.25">
      <c r="A40" t="s">
        <v>30</v>
      </c>
      <c r="B40" s="1">
        <v>45869</v>
      </c>
      <c r="C40" s="2">
        <v>-200</v>
      </c>
      <c r="D40" s="2" t="s">
        <v>121</v>
      </c>
      <c r="E40" s="2"/>
      <c r="F40">
        <v>-200</v>
      </c>
      <c r="G40" t="s">
        <v>36</v>
      </c>
      <c r="H40" t="s">
        <v>8</v>
      </c>
      <c r="I40" t="s">
        <v>69</v>
      </c>
      <c r="J40" t="s">
        <v>92</v>
      </c>
      <c r="K40" t="s">
        <v>71</v>
      </c>
      <c r="L40" t="s">
        <v>62</v>
      </c>
      <c r="M40" t="s">
        <v>72</v>
      </c>
      <c r="O40">
        <v>0</v>
      </c>
      <c r="P40">
        <v>0</v>
      </c>
      <c r="Q40" t="s">
        <v>73</v>
      </c>
      <c r="R40" s="1">
        <v>45869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053B2-A1F9-406F-A1BA-6BF3C7F96895}">
  <dimension ref="A1"/>
  <sheetViews>
    <sheetView workbookViewId="0">
      <selection activeCell="H6" sqref="H6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h n 4 4 X P S 5 H J q l A A A A 9 g A A A B I A H A B D b 2 5 m a W c v U G F j a 2 F n Z S 5 4 b W w g o h g A K K A U A A A A A A A A A A A A A A A A A A A A A A A A A A A A h Y 9 N D o I w G E S v Q r q n P 2 g i k o + y c C v G x M Q Y d 0 2 t 0 A j F 0 G K 5 m w u P 5 B X E K O r O 5 b x 5 i 5 n 7 9 Q Z Z X 1 f B R b V W N y Z F D F M U K C O b g z Z F i j p 3 D G O U c V g L e R K F C g b Z 2 K S 3 h x S V z p 0 T Q r z 3 2 E 9 w 0 x Y k o p S R X b 7 c y F L V A n 1 k / V 8 O t b F O G K k Q h + 1 r D I 8 w m 8 4 x m 8 W Y A h k h 5 N p 8 h W j Y + 2 x / I C y 6 y n W t 4 s q E q z 2 Q M Q J 5 f + A P U E s D B B Q A A g A I A I Z + O F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G f j h c K I p H u A 4 A A A A R A A A A E w A c A E Z v c m 1 1 b G F z L 1 N l Y 3 R p b 2 4 x L m 0 g o h g A K K A U A A A A A A A A A A A A A A A A A A A A A A A A A A A A K 0 5 N L s n M z 1 M I h t C G 1 g B Q S w E C L Q A U A A I A C A C G f j h c 9 L k c m q U A A A D 2 A A A A E g A A A A A A A A A A A A A A A A A A A A A A Q 2 9 u Z m l n L 1 B h Y 2 t h Z 2 U u e G 1 s U E s B A i 0 A F A A C A A g A h n 4 4 X A / K 6 a u k A A A A 6 Q A A A B M A A A A A A A A A A A A A A A A A 8 Q A A A F t D b 2 5 0 Z W 5 0 X 1 R 5 c G V z X S 5 4 b W x Q S w E C L Q A U A A I A C A C G f j h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W j P o J + Q 0 K U C P D 5 u T 4 M N 6 Y g A A A A A C A A A A A A A Q Z g A A A A E A A C A A A A B t R V l 2 N p g H o W n Z 0 h W s x U D Y X f 2 + B t 8 r g r L K U p o S I 7 7 V I A A A A A A O g A A A A A I A A C A A A A A C c 1 K F o Y y d S f K I z r 2 0 k K 8 6 b C D h J F y 6 H T o B u w 9 i x p R w G l A A A A C I d O Y 2 O 1 y V W 3 W G a p P n s + z x I H m s V n b G R m l F I w B 8 2 b j g O q D p i c 4 y j C I B L q z N G 3 Z C 5 W E S U A Y u E s V R p g B 1 j e d X N R d W X + b N n w S 8 x E 3 y 6 T a e H 7 r c 3 E A A A A A 1 x b u M q B s 0 J f 0 t W 4 g t r Q m 7 k S L 6 4 B P T X n a g e G Y g 2 m C + n W a Y F A X E F n g / X A j j k 1 o D m X f V Z I a C 3 D b 7 a s y W f R w s e Z 3 l < / D a t a M a s h u p > 
</file>

<file path=customXml/itemProps1.xml><?xml version="1.0" encoding="utf-8"?>
<ds:datastoreItem xmlns:ds="http://schemas.openxmlformats.org/officeDocument/2006/customXml" ds:itemID="{0B754031-164E-4C9D-8DF1-C11ECA0EFED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Report</vt:lpstr>
      <vt:lpstr>Categories</vt:lpstr>
      <vt:lpstr>BankTransactions Final</vt:lpstr>
      <vt:lpstr>Sheet2</vt:lpstr>
      <vt:lpstr>BankTransactions</vt:lpstr>
      <vt:lpstr>JulyData</vt:lpstr>
      <vt:lpstr>SubCategory</vt:lpstr>
      <vt:lpstr>TblTrans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Bird</dc:creator>
  <cp:lastModifiedBy>Christopher Bird</cp:lastModifiedBy>
  <dcterms:created xsi:type="dcterms:W3CDTF">2026-01-23T17:46:39Z</dcterms:created>
  <dcterms:modified xsi:type="dcterms:W3CDTF">2026-01-26T01:59:19Z</dcterms:modified>
</cp:coreProperties>
</file>