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necom5409298-my.sharepoint.com/personal/riny_vaneekelen_se/Documents/1-MSTC_MOTH/"/>
    </mc:Choice>
  </mc:AlternateContent>
  <xr:revisionPtr revIDLastSave="0" documentId="8_{1745A83C-5E2B-4035-A454-7B4D58A9F9B6}" xr6:coauthVersionLast="47" xr6:coauthVersionMax="47" xr10:uidLastSave="{00000000-0000-0000-0000-000000000000}"/>
  <bookViews>
    <workbookView xWindow="-120" yWindow="-120" windowWidth="38640" windowHeight="21120" activeTab="2" xr2:uid="{7DB88006-609D-41BC-977F-8B0A0F0163D4}"/>
  </bookViews>
  <sheets>
    <sheet name="CKD-CJ8533- PL" sheetId="17" r:id="rId1"/>
    <sheet name="data" sheetId="21" r:id="rId2"/>
    <sheet name="split" sheetId="22" r:id="rId3"/>
  </sheets>
  <definedNames>
    <definedName name="_xlnm._FilterDatabase" localSheetId="1" hidden="1">data!$A$6:$AE$6</definedName>
    <definedName name="ExternalData_1" localSheetId="2" hidden="1">split!$A$1:$Q$19</definedName>
    <definedName name="rng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2" l="1"/>
  <c r="C20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AZ11" i="17"/>
  <c r="AZ10" i="17"/>
  <c r="AZ9" i="17"/>
  <c r="AZ8" i="17"/>
  <c r="AZ7" i="17"/>
  <c r="AZ6" i="17"/>
  <c r="AZ43" i="17"/>
  <c r="AZ42" i="17"/>
  <c r="AZ41" i="17"/>
  <c r="AZ40" i="17"/>
  <c r="AZ39" i="17"/>
  <c r="AZ19" i="17"/>
  <c r="AZ20" i="17"/>
  <c r="AZ21" i="17"/>
  <c r="AZ22" i="17"/>
  <c r="AZ23" i="17"/>
  <c r="AZ18" i="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09D1D9D-1BB5-42A5-B66E-58D3564F0F29}" name="CI_20150427154856957" type="4" refreshedVersion="0" background="1">
    <webPr xml="1" sourceData="1" url="D:\Users\ertse\Desktop\CI_20150427154856957-R.xml" htmlTables="1" htmlFormat="all"/>
  </connection>
  <connection id="2" xr16:uid="{3479F14A-58F9-44F1-9251-156569BFB761}" keepAlive="1" name="Query - _packlist" description="Connection to the '_packlist' query in the workbook." type="5" refreshedVersion="0" background="1" saveData="1">
    <dbPr connection="Provider=Microsoft.Mashup.OleDb.1;Data Source=$Workbook$;Location=_packlist;Extended Properties=&quot;&quot;" command="SELECT * FROM [_packlist]"/>
  </connection>
  <connection id="3" xr16:uid="{77DB9269-3B54-41CA-A5BD-8CBE768301AA}" keepAlive="1" name="Query - Append1" description="Connection to the 'Append1' query in the workbook." type="5" refreshedVersion="8" background="1" saveData="1">
    <dbPr connection="Provider=Microsoft.Mashup.OleDb.1;Data Source=$Workbook$;Location=Append1;Extended Properties=&quot;&quot;" command="SELECT * FROM [Append1]"/>
  </connection>
  <connection id="4" xr16:uid="{B9B5F08F-32D5-45CE-801D-4986704CAB70}" keepAlive="1" name="Query - Append11" description="Connection to the 'Append1' query in the workbook." type="5" refreshedVersion="0" background="1">
    <dbPr connection="Provider=Microsoft.Mashup.OleDb.1;Data Source=$Workbook$;Location=Append1;Extended Properties=&quot;&quot;" command="SELECT * FROM [Append1]"/>
  </connection>
  <connection id="5" xr16:uid="{9EA34E5D-7CDF-4A55-890B-D8E02F0363D9}" keepAlive="1" name="Query - headers" description="Connection to the 'headers' query in the workbook." type="5" refreshedVersion="0" background="1">
    <dbPr connection="Provider=Microsoft.Mashup.OleDb.1;Data Source=$Workbook$;Location=headers;Extended Properties=&quot;&quot;" command="SELECT * FROM [headers]"/>
  </connection>
</connections>
</file>

<file path=xl/sharedStrings.xml><?xml version="1.0" encoding="utf-8"?>
<sst xmlns="http://schemas.openxmlformats.org/spreadsheetml/2006/main" count="287" uniqueCount="126">
  <si>
    <t>SIZE</t>
  </si>
  <si>
    <t>C/T NO.</t>
  </si>
  <si>
    <t>TOTAL</t>
  </si>
  <si>
    <t>TT</t>
    <phoneticPr fontId="23" type="noConversion"/>
  </si>
  <si>
    <t>GW</t>
    <phoneticPr fontId="23" type="noConversion"/>
  </si>
  <si>
    <t>CBM</t>
    <phoneticPr fontId="23" type="noConversion"/>
  </si>
  <si>
    <t>CTNS</t>
    <phoneticPr fontId="23" type="noConversion"/>
  </si>
  <si>
    <t>Pair Qty</t>
    <phoneticPr fontId="23" type="noConversion"/>
  </si>
  <si>
    <t xml:space="preserve">    NW</t>
    <phoneticPr fontId="23" type="noConversion"/>
  </si>
  <si>
    <t>TT</t>
  </si>
  <si>
    <t>QTY</t>
    <phoneticPr fontId="23" type="noConversion"/>
  </si>
  <si>
    <t xml:space="preserve"> 8</t>
  </si>
  <si>
    <t xml:space="preserve"> 9-</t>
  </si>
  <si>
    <t>1</t>
  </si>
  <si>
    <t>2</t>
  </si>
  <si>
    <t xml:space="preserve"> 6-</t>
  </si>
  <si>
    <t xml:space="preserve"> 7</t>
  </si>
  <si>
    <t xml:space="preserve"> 8-</t>
  </si>
  <si>
    <t>4</t>
  </si>
  <si>
    <t xml:space="preserve"> 9</t>
  </si>
  <si>
    <t xml:space="preserve"> 10</t>
  </si>
  <si>
    <t xml:space="preserve"> 10-</t>
  </si>
  <si>
    <t xml:space="preserve"> 11</t>
  </si>
  <si>
    <t xml:space="preserve"> 12</t>
  </si>
  <si>
    <t xml:space="preserve"> 11-</t>
  </si>
  <si>
    <t>5</t>
  </si>
  <si>
    <t>6</t>
  </si>
  <si>
    <t xml:space="preserve"> 7-</t>
  </si>
  <si>
    <t>3</t>
  </si>
  <si>
    <t>7</t>
  </si>
  <si>
    <t>8</t>
  </si>
  <si>
    <t>9</t>
  </si>
  <si>
    <t>3-4</t>
  </si>
  <si>
    <t>10</t>
  </si>
  <si>
    <t>11</t>
  </si>
  <si>
    <t>65</t>
  </si>
  <si>
    <t>1-2</t>
  </si>
  <si>
    <t>28</t>
  </si>
  <si>
    <t>29</t>
  </si>
  <si>
    <t xml:space="preserve"> 5-(6), 6(6), 6-(12), 7(12), 7-(12)</t>
  </si>
  <si>
    <t xml:space="preserve"> 7-(18), 8(18), 8-(6), 9(6)</t>
  </si>
  <si>
    <t xml:space="preserve"> 9(18), 9-(24), 10(6)</t>
  </si>
  <si>
    <t xml:space="preserve"> 10(18), 11(12), 11-(18)</t>
  </si>
  <si>
    <t xml:space="preserve"> 11-(6), 12(6)</t>
  </si>
  <si>
    <t>11-13</t>
  </si>
  <si>
    <t xml:space="preserve"> 11(12), 12(6)</t>
  </si>
  <si>
    <t xml:space="preserve"> 5-(6), 6(6), 6-(24), 7(12)</t>
  </si>
  <si>
    <t xml:space="preserve"> 7-(6), 8-(42)</t>
  </si>
  <si>
    <t xml:space="preserve"> 8(18), 9(24), 9-(6)</t>
  </si>
  <si>
    <t xml:space="preserve"> 10(24), 10-(24)</t>
  </si>
  <si>
    <t xml:space="preserve"> 10-(6), 11-(42)</t>
  </si>
  <si>
    <t>4-10</t>
  </si>
  <si>
    <t>14-25</t>
  </si>
  <si>
    <t>26-29</t>
  </si>
  <si>
    <t>30-41</t>
  </si>
  <si>
    <t>42-45</t>
  </si>
  <si>
    <t>46-53</t>
  </si>
  <si>
    <t>54-55</t>
  </si>
  <si>
    <t>56-58</t>
  </si>
  <si>
    <t>59</t>
  </si>
  <si>
    <t>60</t>
  </si>
  <si>
    <t xml:space="preserve"> 5(12), 5-(12)</t>
  </si>
  <si>
    <t>61</t>
  </si>
  <si>
    <t xml:space="preserve"> 6(12), 6-(12)</t>
  </si>
  <si>
    <t>62</t>
  </si>
  <si>
    <t xml:space="preserve"> 6-(6), 7(12), 8(6)</t>
  </si>
  <si>
    <t>63</t>
  </si>
  <si>
    <t xml:space="preserve"> 8(12), 9(12)</t>
  </si>
  <si>
    <t>64</t>
  </si>
  <si>
    <t xml:space="preserve"> 10-(6), 11(18)</t>
  </si>
  <si>
    <t>2-4</t>
  </si>
  <si>
    <t>6-11</t>
  </si>
  <si>
    <t>12-13</t>
  </si>
  <si>
    <t>14-19</t>
  </si>
  <si>
    <t>20-21</t>
  </si>
  <si>
    <t>22-25</t>
  </si>
  <si>
    <t>26</t>
  </si>
  <si>
    <t>27</t>
  </si>
  <si>
    <t xml:space="preserve"> 5(12), 5-(12), 6(12), 6-(12)</t>
  </si>
  <si>
    <t xml:space="preserve"> 6-(6), 7(36), 7-(6)</t>
  </si>
  <si>
    <t>30</t>
  </si>
  <si>
    <t xml:space="preserve"> 7-(18), 8(30)</t>
  </si>
  <si>
    <t>31</t>
  </si>
  <si>
    <t xml:space="preserve"> 8(12), 8-(6), 9(12), 10-(6), 11(12)</t>
  </si>
  <si>
    <t>32</t>
  </si>
  <si>
    <t xml:space="preserve"> 11-(24), 12(24)</t>
  </si>
  <si>
    <t>33</t>
  </si>
  <si>
    <t>Total</t>
  </si>
  <si>
    <t>size</t>
  </si>
  <si>
    <t>qty</t>
  </si>
  <si>
    <t>6-</t>
  </si>
  <si>
    <t>7-</t>
  </si>
  <si>
    <t>8-</t>
  </si>
  <si>
    <t>9-</t>
  </si>
  <si>
    <t>10-</t>
  </si>
  <si>
    <t>11-</t>
  </si>
  <si>
    <t>5-</t>
  </si>
  <si>
    <t>CTNS</t>
  </si>
  <si>
    <t>Pair Qty</t>
  </si>
  <si>
    <t>QTY</t>
  </si>
  <si>
    <t xml:space="preserve">    NW</t>
  </si>
  <si>
    <t>GW</t>
  </si>
  <si>
    <t>CBM</t>
  </si>
  <si>
    <t>12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</si>
  <si>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</si>
  <si>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</si>
  <si>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</si>
  <si>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</si>
  <si>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</si>
  <si>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</si>
  <si>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</si>
  <si>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</si>
  <si>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</si>
  <si>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</si>
  <si>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</si>
  <si>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</si>
  <si>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</si>
  <si>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</si>
  <si>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</si>
  <si>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</si>
  <si>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TT17</t>
  </si>
  <si>
    <t>Column18</t>
  </si>
  <si>
    <t>Column19</t>
  </si>
  <si>
    <t>Column20</t>
  </si>
  <si>
    <t>Column21</t>
  </si>
  <si>
    <t>Column22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</si>
</sst>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&quot;$&quot;#,##0.00;\-&quot;$&quot;#,##0.00"/>
    <numFmt numFmtId="165" formatCode="_-* #,##0.00_-;\-* #,##0.00_-;_-* &quot;-&quot;??_-;_-@_-"/>
    <numFmt numFmtId="166" formatCode="_(* #,##0_);_(* \(#,##0\);_(* &quot;-&quot;??_);_(@_)"/>
    <numFmt numFmtId="167" formatCode="[$-1010404]General"/>
    <numFmt numFmtId="168" formatCode="[$-1010404]#,##0.00;\-#,##0.00"/>
  </numFmts>
  <fonts count="32">
    <font>
      <sz val="11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color indexed="60"/>
      <name val="新細明體"/>
      <family val="1"/>
      <charset val="136"/>
    </font>
    <font>
      <sz val="11"/>
      <color indexed="62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新細明體"/>
      <family val="1"/>
    </font>
    <font>
      <sz val="12"/>
      <name val="新細明體"/>
      <family val="1"/>
      <charset val="136"/>
    </font>
    <font>
      <sz val="11"/>
      <name val="ＭＳ Ｐゴシック"/>
      <family val="2"/>
    </font>
    <font>
      <sz val="9"/>
      <name val="宋体"/>
      <charset val="134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新細明體"/>
      <family val="1"/>
    </font>
    <font>
      <sz val="10"/>
      <color indexed="8"/>
      <name val="Aptos"/>
      <family val="2"/>
    </font>
    <font>
      <sz val="9"/>
      <color indexed="8"/>
      <name val="Calibri"/>
      <family val="2"/>
      <scheme val="minor"/>
    </font>
    <font>
      <sz val="12"/>
      <color indexed="8"/>
      <name val="Aptos"/>
      <family val="2"/>
    </font>
    <font>
      <sz val="8"/>
      <name val="新細明體"/>
      <family val="1"/>
      <charset val="136"/>
    </font>
    <font>
      <sz val="12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</borders>
  <cellStyleXfs count="5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0" fontId="19" fillId="0" borderId="0">
      <alignment vertical="top"/>
    </xf>
    <xf numFmtId="0" fontId="20" fillId="0" borderId="0"/>
    <xf numFmtId="0" fontId="21" fillId="0" borderId="0"/>
    <xf numFmtId="0" fontId="19" fillId="0" borderId="0">
      <alignment vertical="top"/>
    </xf>
    <xf numFmtId="0" fontId="10" fillId="22" borderId="0" applyNumberFormat="0" applyBorder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165" fontId="21" fillId="0" borderId="0" applyFont="0" applyFill="0" applyBorder="0" applyAlignment="0" applyProtection="0">
      <alignment vertical="center"/>
    </xf>
    <xf numFmtId="165" fontId="21" fillId="0" borderId="0" applyFont="0" applyFill="0" applyBorder="0" applyAlignment="0" applyProtection="0"/>
    <xf numFmtId="0" fontId="4" fillId="0" borderId="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" fillId="0" borderId="0"/>
    <xf numFmtId="164" fontId="25" fillId="0" borderId="0">
      <alignment vertical="center"/>
    </xf>
    <xf numFmtId="0" fontId="26" fillId="0" borderId="0"/>
    <xf numFmtId="0" fontId="18" fillId="0" borderId="0">
      <alignment wrapText="1"/>
    </xf>
    <xf numFmtId="0" fontId="22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>
      <alignment vertical="top"/>
    </xf>
    <xf numFmtId="0" fontId="15" fillId="21" borderId="2" applyNumberFormat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7" borderId="1" applyNumberFormat="0" applyAlignment="0" applyProtection="0">
      <alignment vertical="center"/>
    </xf>
    <xf numFmtId="0" fontId="12" fillId="20" borderId="8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</cellStyleXfs>
  <cellXfs count="26">
    <xf numFmtId="0" fontId="0" fillId="0" borderId="0" xfId="0"/>
    <xf numFmtId="0" fontId="24" fillId="0" borderId="0" xfId="0" applyFont="1" applyAlignment="1">
      <alignment horizontal="center" vertical="top" wrapText="1"/>
    </xf>
    <xf numFmtId="167" fontId="24" fillId="0" borderId="0" xfId="0" applyNumberFormat="1" applyFont="1" applyAlignment="1">
      <alignment horizontal="center" vertical="top" wrapText="1"/>
    </xf>
    <xf numFmtId="168" fontId="24" fillId="0" borderId="0" xfId="0" applyNumberFormat="1" applyFont="1" applyAlignment="1">
      <alignment horizontal="center" vertical="top" wrapText="1"/>
    </xf>
    <xf numFmtId="0" fontId="19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4" fillId="0" borderId="0" xfId="0" applyFont="1" applyAlignment="1">
      <alignment vertical="top" wrapText="1"/>
    </xf>
    <xf numFmtId="167" fontId="24" fillId="0" borderId="10" xfId="0" applyNumberFormat="1" applyFont="1" applyBorder="1" applyAlignment="1">
      <alignment horizontal="center" vertical="top" wrapText="1"/>
    </xf>
    <xf numFmtId="168" fontId="24" fillId="0" borderId="10" xfId="0" applyNumberFormat="1" applyFont="1" applyBorder="1" applyAlignment="1">
      <alignment horizontal="center" vertical="top" wrapText="1"/>
    </xf>
    <xf numFmtId="0" fontId="27" fillId="0" borderId="0" xfId="0" applyFont="1" applyAlignment="1">
      <alignment horizontal="center" wrapText="1"/>
    </xf>
    <xf numFmtId="0" fontId="27" fillId="24" borderId="0" xfId="0" applyFont="1" applyFill="1" applyAlignment="1">
      <alignment horizontal="center" wrapText="1"/>
    </xf>
    <xf numFmtId="166" fontId="27" fillId="24" borderId="0" xfId="19" applyNumberFormat="1" applyFont="1" applyFill="1" applyAlignment="1">
      <alignment horizontal="center" wrapText="1"/>
    </xf>
    <xf numFmtId="0" fontId="28" fillId="0" borderId="0" xfId="0" applyFont="1"/>
    <xf numFmtId="0" fontId="29" fillId="0" borderId="0" xfId="0" applyFont="1"/>
    <xf numFmtId="0" fontId="29" fillId="0" borderId="0" xfId="0" applyFont="1" applyAlignment="1">
      <alignment horizontal="center"/>
    </xf>
    <xf numFmtId="0" fontId="31" fillId="24" borderId="0" xfId="0" applyFont="1" applyFill="1"/>
    <xf numFmtId="0" fontId="24" fillId="0" borderId="0" xfId="0" applyFont="1" applyAlignment="1">
      <alignment horizontal="center" vertical="top" wrapText="1"/>
    </xf>
    <xf numFmtId="0" fontId="24" fillId="24" borderId="0" xfId="0" applyFont="1" applyFill="1" applyAlignment="1">
      <alignment horizontal="center" vertical="top" wrapText="1"/>
    </xf>
    <xf numFmtId="167" fontId="24" fillId="0" borderId="0" xfId="0" applyNumberFormat="1" applyFont="1" applyAlignment="1">
      <alignment horizontal="center" vertical="top" wrapText="1"/>
    </xf>
    <xf numFmtId="0" fontId="24" fillId="0" borderId="10" xfId="0" applyFont="1" applyBorder="1" applyAlignment="1">
      <alignment horizontal="center" vertical="top" wrapText="1"/>
    </xf>
    <xf numFmtId="168" fontId="24" fillId="0" borderId="10" xfId="0" applyNumberFormat="1" applyFont="1" applyBorder="1" applyAlignment="1">
      <alignment horizontal="center" vertical="top" wrapText="1"/>
    </xf>
    <xf numFmtId="0" fontId="24" fillId="25" borderId="0" xfId="0" applyFont="1" applyFill="1" applyAlignment="1">
      <alignment horizontal="center" vertical="top" wrapText="1"/>
    </xf>
    <xf numFmtId="167" fontId="24" fillId="0" borderId="11" xfId="0" applyNumberFormat="1" applyFont="1" applyBorder="1" applyAlignment="1">
      <alignment horizontal="center" vertical="top" wrapText="1"/>
    </xf>
    <xf numFmtId="0" fontId="24" fillId="0" borderId="11" xfId="0" applyFont="1" applyBorder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24" fillId="24" borderId="11" xfId="0" applyFont="1" applyFill="1" applyBorder="1" applyAlignment="1">
      <alignment horizontal="center" vertical="top" wrapText="1"/>
    </xf>
  </cellXfs>
  <cellStyles count="54">
    <cellStyle name="20% - 輔色1" xfId="1" xr:uid="{2E39D473-60EE-4CDB-B186-A460A72EF838}"/>
    <cellStyle name="20% - 輔色2" xfId="2" xr:uid="{B8216C89-7F9B-4122-8822-201F081BB648}"/>
    <cellStyle name="20% - 輔色3" xfId="3" xr:uid="{5205EF6A-1648-4C73-B58D-52B629167271}"/>
    <cellStyle name="20% - 輔色4" xfId="4" xr:uid="{81849372-4C19-416E-A31C-9AF573A9FB0F}"/>
    <cellStyle name="20% - 輔色5" xfId="5" xr:uid="{369510A7-A31F-417E-8A24-A35566235C76}"/>
    <cellStyle name="20% - 輔色6" xfId="6" xr:uid="{7CD8EA23-3F3D-4F81-B70B-16BF43E607F6}"/>
    <cellStyle name="40% - 輔色1" xfId="7" xr:uid="{DA6AD830-4B90-4DE3-B7CE-C694038D4219}"/>
    <cellStyle name="40% - 輔色2" xfId="8" xr:uid="{D6242921-4549-4DE4-A9E8-2D9EEAD3F956}"/>
    <cellStyle name="40% - 輔色3" xfId="9" xr:uid="{199BE8C4-A901-4D21-91E7-AF2BC39E1646}"/>
    <cellStyle name="40% - 輔色4" xfId="10" xr:uid="{787FBCF7-B909-48CA-ADDF-35FC973BC522}"/>
    <cellStyle name="40% - 輔色5" xfId="11" xr:uid="{7C294E9B-B494-4866-AC64-326BB8D24AFE}"/>
    <cellStyle name="40% - 輔色6" xfId="12" xr:uid="{7A4AD5CC-8F3C-4AEE-92A3-B303570D6A71}"/>
    <cellStyle name="60% - 輔色1" xfId="13" xr:uid="{1682B113-C32F-460C-88EF-9A7F23F42E1F}"/>
    <cellStyle name="60% - 輔色2" xfId="14" xr:uid="{97211E28-1AF3-4246-9AB6-D921BB8657BD}"/>
    <cellStyle name="60% - 輔色3" xfId="15" xr:uid="{06576F4B-D3FA-4053-958B-AF3C5575ED29}"/>
    <cellStyle name="60% - 輔色4" xfId="16" xr:uid="{7A69BAFC-5DF7-45A7-982E-AD8A7F671B91}"/>
    <cellStyle name="60% - 輔色5" xfId="17" xr:uid="{D95E3941-B316-408E-87E3-6209DA1B3BF1}"/>
    <cellStyle name="60% - 輔色6" xfId="18" xr:uid="{EB74D98A-027A-40A3-AE36-5B167E6AA034}"/>
    <cellStyle name="Comma" xfId="19" builtinId="3"/>
    <cellStyle name="Normal" xfId="0" builtinId="0"/>
    <cellStyle name="スタイル 1" xfId="20" xr:uid="{CA11B421-B95C-4CE4-B3D0-2627B8E078BA}"/>
    <cellStyle name="一般 2" xfId="21" xr:uid="{3D0DE97B-A351-4FDA-A26F-F96B8466F72A}"/>
    <cellStyle name="一般 3" xfId="22" xr:uid="{1EC711ED-4AC7-43CF-ACC5-676C32BF7CB9}"/>
    <cellStyle name="一般_NB CJ1784  KOREA " xfId="23" xr:uid="{277A6EE1-E7B2-47B2-A31B-74B1DEBE48F1}"/>
    <cellStyle name="中等" xfId="24" xr:uid="{F738A64E-FDE1-47BB-9FC2-064EAD734348}"/>
    <cellStyle name="備註" xfId="25" xr:uid="{4893C683-ECC7-4580-B43C-11406D60AB62}"/>
    <cellStyle name="千分位 2" xfId="26" xr:uid="{FEF72EF0-41FA-47C3-8CE2-95CB0C427205}"/>
    <cellStyle name="千分位_NB CJ1784  KOREA " xfId="27" xr:uid="{6D86A0EA-647D-4055-B594-E436EA126AD1}"/>
    <cellStyle name="合計" xfId="28" xr:uid="{AA57F63D-1FE6-48DB-B679-5771CF3B3A13}"/>
    <cellStyle name="壞" xfId="29" xr:uid="{FC03B7C8-C61B-42EE-BEB7-DA659A2741FB}"/>
    <cellStyle name="常规 2" xfId="30" xr:uid="{3D9F7AEE-B55F-494A-A4A6-6A44DA377E3B}"/>
    <cellStyle name="常规 21" xfId="31" xr:uid="{017CF1CA-FAFB-4697-8967-CAC9F134E5ED}"/>
    <cellStyle name="常规 3" xfId="32" xr:uid="{869BB137-D290-4288-87C9-CA4317097E00}"/>
    <cellStyle name="常规 4" xfId="33" xr:uid="{F3BC9D9F-29A3-4F78-ADDF-AA57835B87E0}"/>
    <cellStyle name="標準_CJ納期管理表③(2009.08～）" xfId="34" xr:uid="{16F7EE8A-7CF5-473A-94A7-14AABD913C6B}"/>
    <cellStyle name="標題" xfId="35" xr:uid="{1AD55599-322F-4517-B85D-562C808104C5}"/>
    <cellStyle name="標題 1" xfId="36" xr:uid="{5F11829D-9BB7-4FFC-9D5C-025319EB09B5}"/>
    <cellStyle name="標題 2" xfId="37" xr:uid="{27E6EF58-684B-403B-85ED-8B85C1F6EEA1}"/>
    <cellStyle name="標題 3" xfId="38" xr:uid="{68B7319A-F61B-4990-B073-EA267896E4BF}"/>
    <cellStyle name="標題 4" xfId="39" xr:uid="{42434B60-1086-470F-A03C-61194C22A2CF}"/>
    <cellStyle name="樣式 1" xfId="40" xr:uid="{22F153EE-7AEE-4CC6-BF1C-9E7E136CB765}"/>
    <cellStyle name="檢查儲存格" xfId="41" xr:uid="{BD44A59B-B670-4E95-B764-8EA9794037C0}"/>
    <cellStyle name="計算方式" xfId="42" xr:uid="{ECAB6FD4-86FE-4B9E-B568-12ED3FF82C0E}"/>
    <cellStyle name="說明文字" xfId="43" xr:uid="{A44C3FDE-7C31-499B-8EB4-419013C1B7EA}"/>
    <cellStyle name="警告文字" xfId="44" xr:uid="{72221B2A-273A-4240-ADF3-C48605775E09}"/>
    <cellStyle name="輔色1" xfId="45" xr:uid="{FA523856-DA3E-4D30-B452-F08A15F82EDB}"/>
    <cellStyle name="輔色2" xfId="46" xr:uid="{87CF4CDB-869E-4CD0-ADFC-D4FF9C789F03}"/>
    <cellStyle name="輔色3" xfId="47" xr:uid="{1A60CF68-9F27-4A99-87A0-2FF35C006BCB}"/>
    <cellStyle name="輔色4" xfId="48" xr:uid="{C360D68B-57D8-4177-98A9-6A8773AEAD32}"/>
    <cellStyle name="輔色5" xfId="49" xr:uid="{3DCE1A5B-5F26-4F81-8DC1-183E8447CCFD}"/>
    <cellStyle name="輔色6" xfId="50" xr:uid="{3B783146-F68E-4F77-A5E2-54CB7D212664}"/>
    <cellStyle name="輸入" xfId="51" xr:uid="{720E77AD-C2D5-4E45-89CA-8751FD3A9392}"/>
    <cellStyle name="輸出" xfId="52" xr:uid="{5B0E3465-511D-4C86-9A50-FAFD92C5ADB4}"/>
    <cellStyle name="連結的儲存格" xfId="53" xr:uid="{6821F31B-0836-40D4-BFAB-AEFC39A878C8}"/>
  </cellStyles>
  <dxfs count="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indexed="8"/>
        <name val="Aptos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www.tradetechnologies.com/Model/NewBalanceModel/v1'">
  <Schema ID="Schema1" Namespace="http://www.tradetechnologies.com/Model/NewBalanceModel/v1">
    <xsd:schema xmlns:xsd="http://www.w3.org/2001/XMLSchema" xmlns:ns0="http://www.tradetechnologies.com/Model/NewBalanceModel/v1" xmlns="" targetNamespace="http://www.tradetechnologies.com/Model/NewBalanceModel/v1">
      <xsd:element nillable="true" name="CommercialInvoicev1">
        <xsd:complexType>
          <xsd:sequence minOccurs="0">
            <xsd:element minOccurs="0" nillable="true" name="DrawId" form="qualified">
              <xsd:complexType>
                <xsd:sequence minOccurs="0">
                  <xsd:element minOccurs="0" nillable="true" type="xsd:string" name="ClientReference" form="qualified"/>
                  <xsd:element minOccurs="0" nillable="true" type="xsd:string" name="DrawReference" form="qualified"/>
                  <xsd:element minOccurs="0" nillable="true" type="xsd:string" name="TransactionName" form="qualified"/>
                  <xsd:element minOccurs="0" nillable="true" type="xsd:string" name="TransactionType" form="qualified"/>
                </xsd:sequence>
              </xsd:complexType>
            </xsd:element>
            <xsd:element minOccurs="0" nillable="true" name="Invoice" form="qualified">
              <xsd:complexType>
                <xsd:sequence minOccurs="0">
                  <xsd:element minOccurs="0" nillable="true" type="xsd:string" name="Currency" form="qualified"/>
                  <xsd:element minOccurs="0" nillable="true" type="xsd:string" name="InvoiceNumber" form="qualified"/>
                  <xsd:element minOccurs="0" nillable="true" type="xsd:date" name="InvoiceDate" form="qualified"/>
                  <xsd:element minOccurs="0" nillable="true" type="xsd:integer" name="InvoiceAmount" form="qualified"/>
                  <xsd:element minOccurs="0" nillable="true" type="xsd:string" name="PackingListNumber" form="qualified"/>
                  <xsd:element minOccurs="0" nillable="true" type="xsd:string" name="IncoTerms" form="qualified"/>
                  <xsd:element minOccurs="0" nillable="true" type="xsd:string" name="PaymentTerms" form="qualified"/>
                  <xsd:element minOccurs="0" nillable="true" type="xsd:date" name="PaymentDueDate" form="qualified"/>
                  <xsd:element minOccurs="0" nillable="true" type="xsd:string" name="CountryOfOrigin" form="qualified"/>
                  <xsd:element minOccurs="0" nillable="true" name="Shipment" form="qualified">
                    <xsd:complexType>
                      <xsd:sequence minOccurs="0">
                        <xsd:element minOccurs="0" nillable="true" type="xsd:date" name="ShipDate" form="qualified"/>
                        <xsd:element minOccurs="0" nillable="true" type="xsd:integer" name="ShipmentMode" form="qualified"/>
                      </xsd:sequence>
                    </xsd:complexType>
                  </xsd:element>
                </xsd:sequence>
              </xsd:complexType>
            </xsd:element>
            <xsd:element minOccurs="0" nillable="true" name="SalesOrderList" form="qualified">
              <xsd:complexType>
                <xsd:sequence minOccurs="0">
                  <xsd:element minOccurs="0" maxOccurs="unbounded" nillable="true" name="SalesOrder" form="qualified">
                    <xsd:complexType>
                      <xsd:sequence minOccurs="0">
                        <xsd:element minOccurs="0" nillable="true" type="xsd:integer" name="SalesOrderReference" form="qualified"/>
                        <xsd:element minOccurs="0" nillable="true" type="xsd:integer" name="ARReference" form="qualified"/>
                        <xsd:element minOccurs="0" nillable="true" type="xsd:integer" name="LineNo" form="qualified"/>
                        <xsd:element minOccurs="0" nillable="true" type="xsd:string" name="StyleNo" form="qualified"/>
                        <xsd:element minOccurs="0" nillable="true" type="xsd:string" name="Description" form="qualified"/>
                        <xsd:element minOccurs="0" nillable="true" type="xsd:string" name="Color" form="qualified"/>
                        <xsd:element minOccurs="0" nillable="true" type="xsd:integer" name="Quantity" form="qualified"/>
                        <xsd:element minOccurs="0" nillable="true" type="xsd:string" name="UnitOfMeasure" form="qualified"/>
                        <xsd:element minOccurs="0" nillable="true" type="xsd:integer" name="UnitPrice" form="qualified"/>
                        <xsd:element minOccurs="0" nillable="true" type="xsd:integer" name="LineTotal" form="qualified"/>
                      </xsd:sequence>
                    </xsd:complexType>
                  </xsd:element>
                </xsd:sequence>
              </xsd:complexType>
            </xsd:element>
            <xsd:element minOccurs="0" nillable="true" name="VASList" form="qualified">
              <xsd:complexType>
                <xsd:sequence minOccurs="0">
                  <xsd:element minOccurs="0" maxOccurs="unbounded" nillable="true" name="VAS" form="qualified">
                    <xsd:complexType>
                      <xsd:sequence minOccurs="0">
                        <xsd:element minOccurs="0" nillable="true" type="xsd:integer" name="SalesOrderReference" form="qualified"/>
                        <xsd:element minOccurs="0" nillable="true" type="xsd:string" name="Description" form="qualified"/>
                        <xsd:element minOccurs="0" nillable="true" type="xsd:integer" name="Quantity" form="qualified"/>
                        <xsd:element minOccurs="0" nillable="true" type="xsd:double" name="Price" form="qualified"/>
                        <xsd:element minOccurs="0" nillable="true" type="xsd:double" name="LineValue" form="qualified"/>
                      </xsd:sequence>
                    </xsd:complexType>
                  </xsd:element>
                </xsd:sequence>
              </xsd:complexType>
            </xsd:element>
            <xsd:element minOccurs="0" nillable="true" name="Dates" form="qualified">
              <xsd:complexType>
                <xsd:sequence minOccurs="0">
                  <xsd:element minOccurs="0" nillable="true" type="xsd:date" name="LatestShipment" form="qualified"/>
                </xsd:sequence>
              </xsd:complexType>
            </xsd:element>
            <xsd:element minOccurs="0" nillable="true" name="BillTo" form="qualified">
              <xsd:complexType>
                <xsd:sequence minOccurs="0">
                  <xsd:element minOccurs="0" nillable="true" type="xsd:string" name="Name" form="qualified"/>
                  <xsd:element minOccurs="0" nillable="true" name="Address" form="qualified">
                    <xsd:complexType>
                      <xsd:sequence minOccurs="0">
                        <xsd:element minOccurs="0" maxOccurs="unbounded" nillable="true" type="xsd:string" name="string" form="qualified"/>
                      </xsd:sequence>
                    </xsd:complexType>
                  </xsd:element>
                  <xsd:element minOccurs="0" nillable="true" type="xsd:string" name="Code" form="qualified"/>
                </xsd:sequence>
              </xsd:complexType>
            </xsd:element>
            <xsd:element minOccurs="0" nillable="true" name="ShipTo" form="qualified">
              <xsd:complexType>
                <xsd:sequence minOccurs="0">
                  <xsd:element minOccurs="0" nillable="true" type="xsd:string" name="Name" form="qualified"/>
                  <xsd:element minOccurs="0" nillable="true" name="Address" form="qualified">
                    <xsd:complexType>
                      <xsd:sequence minOccurs="0">
                        <xsd:element minOccurs="0" maxOccurs="unbounded" nillable="true" type="xsd:string" name="string" form="qualified"/>
                      </xsd:sequence>
                    </xsd:complexType>
                  </xsd:element>
                  <xsd:element minOccurs="0" nillable="true" type="xsd:string" name="Code" form="qualified"/>
                </xsd:sequence>
              </xsd:complexType>
            </xsd:element>
            <xsd:element minOccurs="0" nillable="true" name="Manufacturer" form="qualified">
              <xsd:complexType>
                <xsd:sequence minOccurs="0">
                  <xsd:element minOccurs="0" nillable="true" type="xsd:string" name="Name" form="qualified"/>
                  <xsd:element minOccurs="0" nillable="true" name="Address" form="qualified">
                    <xsd:complexType>
                      <xsd:sequence minOccurs="0">
                        <xsd:element minOccurs="0" maxOccurs="unbounded" nillable="true" type="xsd:string" name="string" form="qualified"/>
                      </xsd:sequence>
                    </xsd:complexType>
                  </xsd:element>
                  <xsd:element minOccurs="0" nillable="true" type="xsd:string" name="Code" form="qualified"/>
                </xsd:sequence>
              </xsd:complexType>
            </xsd:element>
            <xsd:element minOccurs="0" nillable="true" name="Consignee" form="qualified">
              <xsd:complexType>
                <xsd:sequence minOccurs="0">
                  <xsd:element minOccurs="0" nillable="true" type="xsd:string" name="Name" form="qualified"/>
                  <xsd:element minOccurs="0" nillable="true" name="Address" form="qualified">
                    <xsd:complexType>
                      <xsd:sequence minOccurs="0">
                        <xsd:element minOccurs="0" maxOccurs="unbounded" nillable="true" type="xsd:string" name="string" form="qualified"/>
                      </xsd:sequence>
                    </xsd:complexType>
                  </xsd:element>
                </xsd:sequence>
              </xsd:complexType>
            </xsd:element>
            <xsd:element minOccurs="0" nillable="true" name="FileId" form="qualified">
              <xsd:complexType>
                <xsd:sequence minOccurs="0">
                  <xsd:element minOccurs="0" nillable="true" type="xsd:date" name="Created" form="qualified"/>
                  <xsd:element minOccurs="0" nillable="true" type="xsd:integer" name="Id" form="qualified"/>
                </xsd:sequence>
              </xsd:complexType>
            </xsd:element>
          </xsd:sequence>
          <xsd:attribute name="ModelFullName" form="unqualified" type="xsd:string"/>
          <xsd:attribute name="Version" form="unqualified" type="xsd:double"/>
        </xsd:complexType>
      </xsd:element>
    </xsd:schema>
  </Schema>
  <Map ID="1" Name="CommercialInvoicev1_Map" RootElement="CommercialInvoicev1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10" Type="http://schemas.openxmlformats.org/officeDocument/2006/relationships/xmlMaps" Target="xmlMap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adjustColumnWidth="0" connectionId="3" xr16:uid="{81F205CC-1F56-4695-813E-82ED62008F7B}" autoFormatId="16" applyNumberFormats="0" applyBorderFormats="0" applyFontFormats="0" applyPatternFormats="0" applyAlignmentFormats="0" applyWidthHeightFormats="0">
  <queryTableRefresh nextId="19">
    <queryTableFields count="17">
      <queryTableField id="1" name="C/T NO." tableColumnId="1"/>
      <queryTableField id="2" name="5" tableColumnId="2"/>
      <queryTableField id="3" name="5-" tableColumnId="3"/>
      <queryTableField id="4" name="6" tableColumnId="4"/>
      <queryTableField id="5" name="6-" tableColumnId="5"/>
      <queryTableField id="6" name="7" tableColumnId="6"/>
      <queryTableField id="7" name="7-" tableColumnId="7"/>
      <queryTableField id="8" name="8" tableColumnId="8"/>
      <queryTableField id="9" name="8-" tableColumnId="9"/>
      <queryTableField id="10" name="9" tableColumnId="10"/>
      <queryTableField id="11" name="9-" tableColumnId="11"/>
      <queryTableField id="12" name="10" tableColumnId="12"/>
      <queryTableField id="13" name="10-" tableColumnId="13"/>
      <queryTableField id="14" name="11" tableColumnId="14"/>
      <queryTableField id="15" name="11-" tableColumnId="15"/>
      <queryTableField id="16" name="12" tableColumnId="16"/>
      <queryTableField id="17" name="Total" tableColumnId="17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B4F5D9D-EFE0-4F0A-ACE2-5FF8E57C4611}" name="headers" displayName="headers" ref="A1:Q2" insertRow="1" totalsRowShown="0" headerRowDxfId="33">
  <autoFilter ref="A1:Q2" xr:uid="{6B4F5D9D-EFE0-4F0A-ACE2-5FF8E57C4611}"/>
  <tableColumns count="17">
    <tableColumn id="1" xr3:uid="{E7265657-326A-4D3A-84C3-C00EE727E48D}" name="C/T NO."/>
    <tableColumn id="2" xr3:uid="{9F8B212B-41E5-4494-9BA3-4F48028F160A}" name="5"/>
    <tableColumn id="3" xr3:uid="{513F9301-1AEC-4BA5-9D28-92B05D9D5D15}" name="5-"/>
    <tableColumn id="4" xr3:uid="{07F2CF1B-1FF4-4997-B76C-1C31327F20B8}" name="6"/>
    <tableColumn id="5" xr3:uid="{58DE1E76-3777-4173-B172-2B093CE8AFF7}" name="6-"/>
    <tableColumn id="6" xr3:uid="{9101D442-6E5D-4D96-A42C-63653C9CBCEB}" name="7"/>
    <tableColumn id="7" xr3:uid="{4A75AC9A-3C1C-46D6-A8C2-BB66B41BEEB6}" name="7-"/>
    <tableColumn id="8" xr3:uid="{44C50158-F860-4F8B-A90A-DCB3872AF77A}" name="8"/>
    <tableColumn id="9" xr3:uid="{410388DB-8C58-43C6-8D6F-AFB59043BAB5}" name="8-"/>
    <tableColumn id="10" xr3:uid="{684AD785-C43E-414A-B367-889915D3778C}" name="9"/>
    <tableColumn id="11" xr3:uid="{B3469CDC-FA27-46D7-B66E-24CAF1322FA5}" name="9-"/>
    <tableColumn id="12" xr3:uid="{0CE5E3B9-2D68-4433-B227-7D5E64C6BD28}" name="10"/>
    <tableColumn id="13" xr3:uid="{DA0F96C4-5680-4901-B69E-ADB3E8684B3A}" name="10-"/>
    <tableColumn id="14" xr3:uid="{54E1DDEB-CD95-44E3-A712-65FDB77F02DD}" name="11"/>
    <tableColumn id="15" xr3:uid="{C11AF570-77C7-4871-9198-0F46AC42927E}" name="11-"/>
    <tableColumn id="16" xr3:uid="{3AE62C60-C027-4E59-A736-279945CD2C13}" name="12"/>
    <tableColumn id="17" xr3:uid="{7DE15A34-C475-472F-990A-D1DFD6E5FE4F}" name="Tot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E18658-E845-4654-9544-11EEE9D1CE19}" name="_packlist" displayName="_packlist" ref="A6:AE24" totalsRowShown="0" headerRowDxfId="32" dataDxfId="31">
  <autoFilter ref="A6:AE24" xr:uid="{73E18658-E845-4654-9544-11EEE9D1CE19}"/>
  <tableColumns count="31">
    <tableColumn id="1" xr3:uid="{C52BFBC6-0190-4391-8590-DCF2CD622870}" name="C/T NO." dataDxfId="30"/>
    <tableColumn id="2" xr3:uid="{FBCDFA0B-2C1F-4395-8553-89B7EAA18AF3}" name="Column1" dataDxfId="29"/>
    <tableColumn id="3" xr3:uid="{67E895BA-3002-4F9C-ADE5-D714D54C79B2}" name="CTNS" dataDxfId="28"/>
    <tableColumn id="4" xr3:uid="{FC410FF6-8AFE-4394-9210-D74F395BB977}" name="SIZE" dataDxfId="27"/>
    <tableColumn id="5" xr3:uid="{D72ABBF2-0F01-496B-B348-E9C1D1194304}" name="Column2" dataDxfId="26"/>
    <tableColumn id="6" xr3:uid="{81E024E1-AB51-4DAE-BCD8-20EB91862920}" name="Column3" dataDxfId="25"/>
    <tableColumn id="7" xr3:uid="{79689527-6E76-4556-BB60-46F1E085EC3C}" name="Pair Qty" dataDxfId="24"/>
    <tableColumn id="8" xr3:uid="{E31F6C3A-974E-4DE0-B1EC-5FFF815984ED}" name="Column4" dataDxfId="23"/>
    <tableColumn id="9" xr3:uid="{AC42C553-1337-46D4-B3E3-F8611DCFE376}" name="Column5" dataDxfId="22"/>
    <tableColumn id="10" xr3:uid="{34011361-E1F4-4DD2-A308-7771B68C7D43}" name="Column6" dataDxfId="21"/>
    <tableColumn id="11" xr3:uid="{82E4E1B7-C3DF-4DDF-89E9-7FE7C18A8504}" name="Column7" dataDxfId="20"/>
    <tableColumn id="12" xr3:uid="{C7C39BC3-B62E-45D7-ACBA-B9FE16FB81F3}" name="QTY" dataDxfId="19"/>
    <tableColumn id="13" xr3:uid="{6E2A9EDE-7B64-4A67-A2D7-EFC078BAB713}" name="    NW" dataDxfId="18"/>
    <tableColumn id="14" xr3:uid="{36CD64F6-6D08-4F0D-B527-466657017EE6}" name="Column8" dataDxfId="17"/>
    <tableColumn id="15" xr3:uid="{D8D6429D-2367-4B32-8FE9-D3389476B401}" name="Column9" dataDxfId="16"/>
    <tableColumn id="16" xr3:uid="{FB807298-4679-4A8B-A3BE-C2ACC1875AB3}" name="TT" dataDxfId="15"/>
    <tableColumn id="17" xr3:uid="{4F0AE6C5-ED8C-4413-8A66-E66509DDEF88}" name="Column10" dataDxfId="14"/>
    <tableColumn id="18" xr3:uid="{825C374F-9A6D-4F20-81E1-1BAF37463457}" name="Column11" dataDxfId="13"/>
    <tableColumn id="19" xr3:uid="{61C9BD7B-0FAE-4202-879A-BD864820555C}" name="Column12" dataDxfId="12"/>
    <tableColumn id="20" xr3:uid="{8CA8D4E1-CFB6-461A-95DE-1B6E0B01AF9E}" name="Column13" dataDxfId="11"/>
    <tableColumn id="21" xr3:uid="{CF17FAD7-5BDF-44D3-BCCD-7F1F29FB88D5}" name="GW" dataDxfId="10"/>
    <tableColumn id="22" xr3:uid="{0EABE9BF-72CD-4447-8573-FA8FC8A41D47}" name="Column14" dataDxfId="9"/>
    <tableColumn id="23" xr3:uid="{F2712868-5FD2-4DDC-AC38-B91CC42CEAD1}" name="Column15" dataDxfId="8"/>
    <tableColumn id="24" xr3:uid="{E5B29F65-73FB-40EE-9A9C-B8690E915E48}" name="Column16" dataDxfId="7"/>
    <tableColumn id="25" xr3:uid="{0224653A-515F-4222-960B-50132542E450}" name="TT17" dataDxfId="6"/>
    <tableColumn id="26" xr3:uid="{47A3D000-9816-4A90-8C96-EE0DD26D5589}" name="Column18" dataDxfId="5"/>
    <tableColumn id="27" xr3:uid="{5842E370-4528-4D45-80DF-0F4DF44CC0D6}" name="Column19" dataDxfId="4"/>
    <tableColumn id="28" xr3:uid="{16E778D4-244F-45E3-8905-1BE444C8C40F}" name="Column20" dataDxfId="3"/>
    <tableColumn id="29" xr3:uid="{17FB71D3-7011-44E6-981C-4F00943D8952}" name="Column21" dataDxfId="2"/>
    <tableColumn id="30" xr3:uid="{0A30C9D0-97A3-4341-8D97-E24F91709D5B}" name="Column22" dataDxfId="1"/>
    <tableColumn id="31" xr3:uid="{5A18E4CA-99B0-4AD7-BFA7-0EAD3AF328BD}" name="CBM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915454E-AF6C-4AC7-B774-386DF1C7DCE3}" name="Append1" displayName="Append1" ref="A1:Q20" tableType="queryTable" totalsRowCount="1" headerRowDxfId="69" dataDxfId="68">
  <autoFilter ref="A1:Q19" xr:uid="{1915454E-AF6C-4AC7-B774-386DF1C7DCE3}"/>
  <tableColumns count="17">
    <tableColumn id="1" xr3:uid="{1BA71020-3849-42C7-8165-26BF5D658D58}" uniqueName="1" name="C/T NO." totalsRowLabel="Total" queryTableFieldId="1" dataDxfId="67" totalsRowDxfId="66"/>
    <tableColumn id="2" xr3:uid="{16234223-59AA-4474-BC21-D6106DA97791}" uniqueName="2" name="5" totalsRowFunction="sum" queryTableFieldId="2" dataDxfId="65" totalsRowDxfId="64"/>
    <tableColumn id="3" xr3:uid="{8DF780EC-E293-4EDC-B2D8-9B8D1482F7E5}" uniqueName="3" name="5-" totalsRowFunction="sum" queryTableFieldId="3" dataDxfId="63" totalsRowDxfId="62"/>
    <tableColumn id="4" xr3:uid="{6D9AEFEC-8EA1-4F35-9D2D-8B064A94B4EE}" uniqueName="4" name="6" totalsRowFunction="sum" queryTableFieldId="4" dataDxfId="61" totalsRowDxfId="60"/>
    <tableColumn id="5" xr3:uid="{F5562F9D-27A8-4530-8A25-75336E666CE5}" uniqueName="5" name="6-" totalsRowFunction="sum" queryTableFieldId="5" dataDxfId="59" totalsRowDxfId="58"/>
    <tableColumn id="6" xr3:uid="{1D98B15A-D52B-41E4-9064-E7D8B9614FE6}" uniqueName="6" name="7" totalsRowFunction="sum" queryTableFieldId="6" dataDxfId="57" totalsRowDxfId="56"/>
    <tableColumn id="7" xr3:uid="{44341674-5336-41C5-9BA7-4B8587F5EAF1}" uniqueName="7" name="7-" totalsRowFunction="sum" queryTableFieldId="7" dataDxfId="55" totalsRowDxfId="54"/>
    <tableColumn id="8" xr3:uid="{3721BAAF-1CA6-40F8-BE4F-E700056244CD}" uniqueName="8" name="8" totalsRowFunction="sum" queryTableFieldId="8" dataDxfId="53" totalsRowDxfId="52"/>
    <tableColumn id="9" xr3:uid="{386F4FBC-F20B-4C71-AD80-CAFE82A357E7}" uniqueName="9" name="8-" totalsRowFunction="sum" queryTableFieldId="9" dataDxfId="51" totalsRowDxfId="50"/>
    <tableColumn id="10" xr3:uid="{D4B70D88-1707-423B-9E31-D09AA1E2ABC5}" uniqueName="10" name="9" totalsRowFunction="sum" queryTableFieldId="10" dataDxfId="49" totalsRowDxfId="48"/>
    <tableColumn id="11" xr3:uid="{897EB254-53DB-4E5E-BC79-76662AA57529}" uniqueName="11" name="9-" totalsRowFunction="sum" queryTableFieldId="11" dataDxfId="47" totalsRowDxfId="46"/>
    <tableColumn id="12" xr3:uid="{3F759202-5064-4106-BC5A-19CA696E3C48}" uniqueName="12" name="10" totalsRowFunction="sum" queryTableFieldId="12" dataDxfId="45" totalsRowDxfId="44"/>
    <tableColumn id="13" xr3:uid="{5658F94B-59BB-412C-A655-ACEDD05AE4DB}" uniqueName="13" name="10-" totalsRowFunction="sum" queryTableFieldId="13" dataDxfId="43" totalsRowDxfId="42"/>
    <tableColumn id="14" xr3:uid="{673BF1D3-56F4-4243-B95D-739B355A2AAE}" uniqueName="14" name="11" totalsRowFunction="sum" queryTableFieldId="14" dataDxfId="41" totalsRowDxfId="40"/>
    <tableColumn id="15" xr3:uid="{AB344A76-21AB-422B-ACF0-BE23FA4F216C}" uniqueName="15" name="11-" totalsRowFunction="sum" queryTableFieldId="15" dataDxfId="39" totalsRowDxfId="38"/>
    <tableColumn id="16" xr3:uid="{CF0C9176-C0A5-4457-8C75-98F1B5B4FC9B}" uniqueName="16" name="12" totalsRowFunction="sum" queryTableFieldId="16" dataDxfId="37" totalsRowDxfId="36"/>
    <tableColumn id="17" xr3:uid="{B643D465-4062-46DF-A6BF-7A534B9710C6}" uniqueName="17" name="Total" totalsRowFunction="sum" queryTableFieldId="17" dataDxfId="35" totalsRowDxfId="3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B972D-3DE3-4167-9141-FDECDD7DA118}">
  <dimension ref="A1:AZ64"/>
  <sheetViews>
    <sheetView zoomScale="130" zoomScaleNormal="130" workbookViewId="0">
      <selection activeCell="A27" sqref="A27:AG44"/>
    </sheetView>
  </sheetViews>
  <sheetFormatPr defaultColWidth="8.5703125" defaultRowHeight="14.25"/>
  <cols>
    <col min="1" max="3" width="8.5703125" style="5"/>
    <col min="4" max="5" width="4.85546875" style="5" customWidth="1"/>
    <col min="6" max="6" width="15.140625" style="5" customWidth="1"/>
    <col min="7" max="11" width="4.85546875" style="5" customWidth="1"/>
    <col min="12" max="12" width="7.42578125" style="5" customWidth="1"/>
    <col min="13" max="33" width="4.85546875" style="5" customWidth="1"/>
    <col min="34" max="16384" width="8.5703125" style="5"/>
  </cols>
  <sheetData>
    <row r="1" spans="1:52" ht="16.899999999999999" customHeight="1">
      <c r="A1" s="1"/>
      <c r="B1" s="1"/>
      <c r="C1" s="2"/>
      <c r="D1" s="1"/>
      <c r="E1" s="1"/>
      <c r="F1" s="1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1"/>
      <c r="AD1" s="1"/>
      <c r="AE1" s="3"/>
      <c r="AF1" s="3"/>
      <c r="AG1" s="3"/>
      <c r="AH1" s="4"/>
      <c r="AI1" s="4"/>
    </row>
    <row r="2" spans="1:52" ht="15" customHeight="1">
      <c r="A2" s="1" t="s">
        <v>1</v>
      </c>
      <c r="B2" s="1"/>
      <c r="C2" s="1" t="s">
        <v>6</v>
      </c>
      <c r="D2" s="6"/>
      <c r="E2" s="1" t="s">
        <v>0</v>
      </c>
      <c r="F2" s="16" t="s">
        <v>7</v>
      </c>
      <c r="G2" s="16"/>
      <c r="H2" s="16"/>
      <c r="I2" s="16"/>
      <c r="J2" s="16"/>
      <c r="K2" s="16"/>
      <c r="L2" s="1" t="s">
        <v>10</v>
      </c>
      <c r="M2" s="6"/>
      <c r="N2" s="6" t="s">
        <v>8</v>
      </c>
      <c r="O2" s="1"/>
      <c r="P2" s="16" t="s">
        <v>9</v>
      </c>
      <c r="Q2" s="16"/>
      <c r="R2" s="16"/>
      <c r="S2" s="16"/>
      <c r="T2" s="16"/>
      <c r="U2" s="16" t="s">
        <v>4</v>
      </c>
      <c r="V2" s="16"/>
      <c r="W2" s="16"/>
      <c r="X2" s="16"/>
      <c r="Y2" s="16" t="s">
        <v>3</v>
      </c>
      <c r="Z2" s="16"/>
      <c r="AA2" s="16"/>
      <c r="AB2" s="16"/>
      <c r="AC2" s="6"/>
      <c r="AD2" s="24" t="s">
        <v>5</v>
      </c>
      <c r="AE2" s="24"/>
      <c r="AF2" s="24"/>
      <c r="AG2" s="4"/>
      <c r="AH2" s="4"/>
      <c r="AI2" s="4"/>
      <c r="AJ2" s="10" t="s">
        <v>88</v>
      </c>
      <c r="AK2" s="10">
        <v>5</v>
      </c>
      <c r="AL2" s="10" t="s">
        <v>96</v>
      </c>
      <c r="AM2" s="10">
        <v>6</v>
      </c>
      <c r="AN2" s="10" t="s">
        <v>90</v>
      </c>
      <c r="AO2" s="10">
        <v>7</v>
      </c>
      <c r="AP2" s="10" t="s">
        <v>91</v>
      </c>
      <c r="AQ2" s="10">
        <v>8</v>
      </c>
      <c r="AR2" s="10" t="s">
        <v>92</v>
      </c>
      <c r="AS2" s="10">
        <v>9</v>
      </c>
      <c r="AT2" s="10" t="s">
        <v>93</v>
      </c>
      <c r="AU2" s="10">
        <v>10</v>
      </c>
      <c r="AV2" s="10" t="s">
        <v>94</v>
      </c>
      <c r="AW2" s="10">
        <v>11</v>
      </c>
      <c r="AX2" s="10" t="s">
        <v>95</v>
      </c>
      <c r="AY2" s="10">
        <v>12</v>
      </c>
      <c r="AZ2" s="10" t="s">
        <v>87</v>
      </c>
    </row>
    <row r="3" spans="1:52" ht="15" customHeight="1">
      <c r="A3" s="16" t="s">
        <v>13</v>
      </c>
      <c r="B3" s="16"/>
      <c r="C3" s="2">
        <v>1</v>
      </c>
      <c r="D3" s="21" t="s">
        <v>17</v>
      </c>
      <c r="E3" s="21"/>
      <c r="F3" s="21"/>
      <c r="G3" s="18">
        <v>48</v>
      </c>
      <c r="H3" s="18"/>
      <c r="I3" s="18"/>
      <c r="J3" s="18"/>
      <c r="K3" s="18"/>
      <c r="L3" s="2">
        <v>48</v>
      </c>
      <c r="M3" s="18">
        <v>10.220000000000001</v>
      </c>
      <c r="N3" s="18"/>
      <c r="O3" s="18"/>
      <c r="P3" s="18">
        <v>10.220000000000001</v>
      </c>
      <c r="Q3" s="18"/>
      <c r="R3" s="18"/>
      <c r="S3" s="18"/>
      <c r="T3" s="18"/>
      <c r="U3" s="18">
        <v>12.74</v>
      </c>
      <c r="V3" s="18"/>
      <c r="W3" s="18"/>
      <c r="X3" s="18"/>
      <c r="Y3" s="18">
        <v>12.74</v>
      </c>
      <c r="Z3" s="18"/>
      <c r="AA3" s="18"/>
      <c r="AB3" s="18"/>
      <c r="AC3" s="18">
        <v>0.28039999999999998</v>
      </c>
      <c r="AD3" s="18"/>
      <c r="AE3" s="18">
        <v>0.28039999999999998</v>
      </c>
      <c r="AF3" s="18"/>
      <c r="AG3" s="18"/>
      <c r="AH3" s="4"/>
      <c r="AI3" s="4"/>
    </row>
    <row r="4" spans="1:52" ht="15" customHeight="1">
      <c r="A4" s="16" t="s">
        <v>14</v>
      </c>
      <c r="B4" s="16"/>
      <c r="C4" s="2">
        <v>1</v>
      </c>
      <c r="D4" s="21" t="s">
        <v>12</v>
      </c>
      <c r="E4" s="21"/>
      <c r="F4" s="21"/>
      <c r="G4" s="18">
        <v>48</v>
      </c>
      <c r="H4" s="18"/>
      <c r="I4" s="18"/>
      <c r="J4" s="18"/>
      <c r="K4" s="18"/>
      <c r="L4" s="2">
        <v>48</v>
      </c>
      <c r="M4" s="18">
        <v>10.7</v>
      </c>
      <c r="N4" s="18"/>
      <c r="O4" s="18"/>
      <c r="P4" s="18">
        <v>10.7</v>
      </c>
      <c r="Q4" s="18"/>
      <c r="R4" s="18"/>
      <c r="S4" s="18"/>
      <c r="T4" s="18"/>
      <c r="U4" s="18">
        <v>13.22</v>
      </c>
      <c r="V4" s="18"/>
      <c r="W4" s="18"/>
      <c r="X4" s="18"/>
      <c r="Y4" s="18">
        <v>13.22</v>
      </c>
      <c r="Z4" s="18"/>
      <c r="AA4" s="18"/>
      <c r="AB4" s="18"/>
      <c r="AC4" s="18">
        <v>0.28039999999999998</v>
      </c>
      <c r="AD4" s="18"/>
      <c r="AE4" s="18">
        <v>0.28039999999999998</v>
      </c>
      <c r="AF4" s="18"/>
      <c r="AG4" s="18"/>
      <c r="AH4" s="4"/>
      <c r="AI4" s="4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</row>
    <row r="5" spans="1:52" ht="15" customHeight="1">
      <c r="A5" s="16" t="s">
        <v>28</v>
      </c>
      <c r="B5" s="16"/>
      <c r="C5" s="2">
        <v>1</v>
      </c>
      <c r="D5" s="21" t="s">
        <v>21</v>
      </c>
      <c r="E5" s="21"/>
      <c r="F5" s="21"/>
      <c r="G5" s="18">
        <v>48</v>
      </c>
      <c r="H5" s="18"/>
      <c r="I5" s="18"/>
      <c r="J5" s="18"/>
      <c r="K5" s="18"/>
      <c r="L5" s="2">
        <v>48</v>
      </c>
      <c r="M5" s="18">
        <v>10.7</v>
      </c>
      <c r="N5" s="18"/>
      <c r="O5" s="18"/>
      <c r="P5" s="18">
        <v>10.7</v>
      </c>
      <c r="Q5" s="18"/>
      <c r="R5" s="18"/>
      <c r="S5" s="18"/>
      <c r="T5" s="18"/>
      <c r="U5" s="18">
        <v>13.44</v>
      </c>
      <c r="V5" s="18"/>
      <c r="W5" s="18"/>
      <c r="X5" s="18"/>
      <c r="Y5" s="18">
        <v>13.44</v>
      </c>
      <c r="Z5" s="18"/>
      <c r="AA5" s="18"/>
      <c r="AB5" s="18"/>
      <c r="AC5" s="18">
        <v>0.3276</v>
      </c>
      <c r="AD5" s="18"/>
      <c r="AE5" s="18">
        <v>0.3276</v>
      </c>
      <c r="AF5" s="18"/>
      <c r="AG5" s="18"/>
      <c r="AH5" s="4"/>
      <c r="AI5" s="4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</row>
    <row r="6" spans="1:52" ht="21.75" customHeight="1">
      <c r="A6" s="16" t="s">
        <v>18</v>
      </c>
      <c r="B6" s="16"/>
      <c r="C6" s="2">
        <v>1</v>
      </c>
      <c r="D6" s="17" t="s">
        <v>39</v>
      </c>
      <c r="E6" s="17"/>
      <c r="F6" s="17"/>
      <c r="G6" s="18">
        <v>48</v>
      </c>
      <c r="H6" s="18"/>
      <c r="I6" s="18"/>
      <c r="J6" s="18"/>
      <c r="K6" s="18"/>
      <c r="L6" s="2">
        <v>48</v>
      </c>
      <c r="M6" s="18">
        <v>8.98</v>
      </c>
      <c r="N6" s="18"/>
      <c r="O6" s="18"/>
      <c r="P6" s="18">
        <v>8.98</v>
      </c>
      <c r="Q6" s="18"/>
      <c r="R6" s="18"/>
      <c r="S6" s="18"/>
      <c r="T6" s="18"/>
      <c r="U6" s="18">
        <v>10.220000000000001</v>
      </c>
      <c r="V6" s="18"/>
      <c r="W6" s="18"/>
      <c r="X6" s="18"/>
      <c r="Y6" s="18">
        <v>10.220000000000001</v>
      </c>
      <c r="Z6" s="18"/>
      <c r="AA6" s="18"/>
      <c r="AB6" s="18"/>
      <c r="AC6" s="18">
        <v>9.0700000000000003E-2</v>
      </c>
      <c r="AD6" s="18"/>
      <c r="AE6" s="18">
        <v>9.0700000000000003E-2</v>
      </c>
      <c r="AF6" s="18"/>
      <c r="AG6" s="18"/>
      <c r="AH6" s="4"/>
      <c r="AI6" s="4"/>
      <c r="AJ6" s="10" t="s">
        <v>89</v>
      </c>
      <c r="AK6" s="9"/>
      <c r="AL6" s="9">
        <v>6</v>
      </c>
      <c r="AM6" s="9">
        <v>6</v>
      </c>
      <c r="AN6" s="9">
        <v>12</v>
      </c>
      <c r="AO6" s="9">
        <v>12</v>
      </c>
      <c r="AP6" s="9">
        <v>12</v>
      </c>
      <c r="AQ6" s="9"/>
      <c r="AR6" s="9"/>
      <c r="AS6" s="9"/>
      <c r="AT6" s="9"/>
      <c r="AU6" s="9"/>
      <c r="AV6" s="9"/>
      <c r="AW6" s="9"/>
      <c r="AX6" s="9"/>
      <c r="AY6" s="9"/>
      <c r="AZ6" s="11">
        <f t="shared" ref="AZ6:AZ11" si="0">SUM(AK6:AY6)</f>
        <v>48</v>
      </c>
    </row>
    <row r="7" spans="1:52" ht="15" customHeight="1">
      <c r="A7" s="16" t="s">
        <v>25</v>
      </c>
      <c r="B7" s="16"/>
      <c r="C7" s="2">
        <v>1</v>
      </c>
      <c r="D7" s="17" t="s">
        <v>40</v>
      </c>
      <c r="E7" s="17"/>
      <c r="F7" s="17"/>
      <c r="G7" s="18">
        <v>48</v>
      </c>
      <c r="H7" s="18"/>
      <c r="I7" s="18"/>
      <c r="J7" s="18"/>
      <c r="K7" s="18"/>
      <c r="L7" s="2">
        <v>48</v>
      </c>
      <c r="M7" s="18">
        <v>9.84</v>
      </c>
      <c r="N7" s="18"/>
      <c r="O7" s="18"/>
      <c r="P7" s="18">
        <v>9.84</v>
      </c>
      <c r="Q7" s="18"/>
      <c r="R7" s="18"/>
      <c r="S7" s="18"/>
      <c r="T7" s="18"/>
      <c r="U7" s="18">
        <v>12.36</v>
      </c>
      <c r="V7" s="18"/>
      <c r="W7" s="18"/>
      <c r="X7" s="18"/>
      <c r="Y7" s="18">
        <v>12.36</v>
      </c>
      <c r="Z7" s="18"/>
      <c r="AA7" s="18"/>
      <c r="AB7" s="18"/>
      <c r="AC7" s="18">
        <v>0.28039999999999998</v>
      </c>
      <c r="AD7" s="18"/>
      <c r="AE7" s="18">
        <v>0.28039999999999998</v>
      </c>
      <c r="AF7" s="18"/>
      <c r="AG7" s="18"/>
      <c r="AH7" s="4"/>
      <c r="AI7" s="4"/>
      <c r="AJ7" s="10" t="s">
        <v>89</v>
      </c>
      <c r="AK7" s="9"/>
      <c r="AL7" s="9"/>
      <c r="AM7" s="9"/>
      <c r="AN7" s="9"/>
      <c r="AO7" s="9"/>
      <c r="AP7" s="9">
        <v>18</v>
      </c>
      <c r="AQ7" s="9">
        <v>18</v>
      </c>
      <c r="AR7" s="9">
        <v>6</v>
      </c>
      <c r="AS7" s="9">
        <v>6</v>
      </c>
      <c r="AT7" s="9"/>
      <c r="AU7" s="9"/>
      <c r="AV7" s="9"/>
      <c r="AW7" s="9"/>
      <c r="AX7" s="9"/>
      <c r="AY7" s="9"/>
      <c r="AZ7" s="11">
        <f t="shared" si="0"/>
        <v>48</v>
      </c>
    </row>
    <row r="8" spans="1:52" ht="15" customHeight="1">
      <c r="A8" s="16" t="s">
        <v>26</v>
      </c>
      <c r="B8" s="16"/>
      <c r="C8" s="2">
        <v>1</v>
      </c>
      <c r="D8" s="17" t="s">
        <v>41</v>
      </c>
      <c r="E8" s="17"/>
      <c r="F8" s="17"/>
      <c r="G8" s="18">
        <v>48</v>
      </c>
      <c r="H8" s="18"/>
      <c r="I8" s="18"/>
      <c r="J8" s="18"/>
      <c r="K8" s="18"/>
      <c r="L8" s="2">
        <v>48</v>
      </c>
      <c r="M8" s="18">
        <v>10.64</v>
      </c>
      <c r="N8" s="18"/>
      <c r="O8" s="18"/>
      <c r="P8" s="18">
        <v>10.64</v>
      </c>
      <c r="Q8" s="18"/>
      <c r="R8" s="18"/>
      <c r="S8" s="18"/>
      <c r="T8" s="18"/>
      <c r="U8" s="18">
        <v>13.16</v>
      </c>
      <c r="V8" s="18"/>
      <c r="W8" s="18"/>
      <c r="X8" s="18"/>
      <c r="Y8" s="18">
        <v>13.16</v>
      </c>
      <c r="Z8" s="18"/>
      <c r="AA8" s="18"/>
      <c r="AB8" s="18"/>
      <c r="AC8" s="18">
        <v>0.28039999999999998</v>
      </c>
      <c r="AD8" s="18"/>
      <c r="AE8" s="18">
        <v>0.28039999999999998</v>
      </c>
      <c r="AF8" s="18"/>
      <c r="AG8" s="18"/>
      <c r="AH8" s="4"/>
      <c r="AI8" s="4"/>
      <c r="AJ8" s="10" t="s">
        <v>89</v>
      </c>
      <c r="AK8" s="9"/>
      <c r="AL8" s="9"/>
      <c r="AM8" s="9"/>
      <c r="AN8" s="9"/>
      <c r="AO8" s="9"/>
      <c r="AP8" s="9"/>
      <c r="AQ8" s="9"/>
      <c r="AR8" s="9"/>
      <c r="AS8" s="9">
        <v>18</v>
      </c>
      <c r="AT8" s="9">
        <v>24</v>
      </c>
      <c r="AU8" s="9">
        <v>6</v>
      </c>
      <c r="AV8" s="9"/>
      <c r="AW8" s="9"/>
      <c r="AX8" s="9"/>
      <c r="AY8" s="9"/>
      <c r="AZ8" s="11">
        <f t="shared" si="0"/>
        <v>48</v>
      </c>
    </row>
    <row r="9" spans="1:52" ht="15" customHeight="1">
      <c r="A9" s="16" t="s">
        <v>29</v>
      </c>
      <c r="B9" s="16"/>
      <c r="C9" s="2">
        <v>1</v>
      </c>
      <c r="D9" s="17" t="s">
        <v>42</v>
      </c>
      <c r="E9" s="17"/>
      <c r="F9" s="17"/>
      <c r="G9" s="18">
        <v>48</v>
      </c>
      <c r="H9" s="18"/>
      <c r="I9" s="18"/>
      <c r="J9" s="18"/>
      <c r="K9" s="18"/>
      <c r="L9" s="2">
        <v>48</v>
      </c>
      <c r="M9" s="18">
        <v>11.15</v>
      </c>
      <c r="N9" s="18"/>
      <c r="O9" s="18"/>
      <c r="P9" s="18">
        <v>11.15</v>
      </c>
      <c r="Q9" s="18"/>
      <c r="R9" s="18"/>
      <c r="S9" s="18"/>
      <c r="T9" s="18"/>
      <c r="U9" s="18">
        <v>13.88</v>
      </c>
      <c r="V9" s="18"/>
      <c r="W9" s="18"/>
      <c r="X9" s="18"/>
      <c r="Y9" s="18">
        <v>13.88</v>
      </c>
      <c r="Z9" s="18"/>
      <c r="AA9" s="18"/>
      <c r="AB9" s="18"/>
      <c r="AC9" s="18">
        <v>0.3276</v>
      </c>
      <c r="AD9" s="18"/>
      <c r="AE9" s="18">
        <v>0.3276</v>
      </c>
      <c r="AF9" s="18"/>
      <c r="AG9" s="18"/>
      <c r="AH9" s="4"/>
      <c r="AI9" s="4"/>
      <c r="AJ9" s="10" t="s">
        <v>89</v>
      </c>
      <c r="AK9" s="9"/>
      <c r="AL9" s="9"/>
      <c r="AM9" s="9"/>
      <c r="AN9" s="9"/>
      <c r="AO9" s="9"/>
      <c r="AP9" s="9"/>
      <c r="AQ9" s="9"/>
      <c r="AR9" s="9"/>
      <c r="AS9" s="9"/>
      <c r="AT9" s="9"/>
      <c r="AU9" s="9">
        <v>18</v>
      </c>
      <c r="AV9" s="9"/>
      <c r="AW9" s="9">
        <v>12</v>
      </c>
      <c r="AX9" s="9">
        <v>18</v>
      </c>
      <c r="AY9" s="9"/>
      <c r="AZ9" s="11">
        <f t="shared" si="0"/>
        <v>48</v>
      </c>
    </row>
    <row r="10" spans="1:52" ht="15" customHeight="1" thickBot="1">
      <c r="A10" s="23" t="s">
        <v>30</v>
      </c>
      <c r="B10" s="23"/>
      <c r="C10" s="2">
        <v>1</v>
      </c>
      <c r="D10" s="25" t="s">
        <v>43</v>
      </c>
      <c r="E10" s="25"/>
      <c r="F10" s="25"/>
      <c r="G10" s="22">
        <v>12</v>
      </c>
      <c r="H10" s="22"/>
      <c r="I10" s="22"/>
      <c r="J10" s="22"/>
      <c r="K10" s="22"/>
      <c r="L10" s="2">
        <v>12</v>
      </c>
      <c r="M10" s="22">
        <v>2.9</v>
      </c>
      <c r="N10" s="22"/>
      <c r="O10" s="22"/>
      <c r="P10" s="22">
        <v>2.9</v>
      </c>
      <c r="Q10" s="22"/>
      <c r="R10" s="22"/>
      <c r="S10" s="22"/>
      <c r="T10" s="22"/>
      <c r="U10" s="22">
        <v>5.56</v>
      </c>
      <c r="V10" s="22"/>
      <c r="W10" s="22"/>
      <c r="X10" s="22"/>
      <c r="Y10" s="22">
        <v>5.56</v>
      </c>
      <c r="Z10" s="22"/>
      <c r="AA10" s="22"/>
      <c r="AB10" s="22"/>
      <c r="AC10" s="22">
        <v>0.3276</v>
      </c>
      <c r="AD10" s="22"/>
      <c r="AE10" s="22">
        <v>0.3276</v>
      </c>
      <c r="AF10" s="22"/>
      <c r="AG10" s="22"/>
      <c r="AH10" s="4"/>
      <c r="AI10" s="4"/>
      <c r="AJ10" s="10" t="s">
        <v>89</v>
      </c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>
        <v>6</v>
      </c>
      <c r="AY10" s="9">
        <v>6</v>
      </c>
      <c r="AZ10" s="11">
        <f t="shared" si="0"/>
        <v>12</v>
      </c>
    </row>
    <row r="11" spans="1:52" ht="16.899999999999999" customHeight="1">
      <c r="A11" s="19" t="s">
        <v>2</v>
      </c>
      <c r="B11" s="19"/>
      <c r="C11" s="7">
        <v>8</v>
      </c>
      <c r="D11" s="19"/>
      <c r="E11" s="19"/>
      <c r="F11" s="19"/>
      <c r="G11" s="19"/>
      <c r="H11" s="19"/>
      <c r="I11" s="19"/>
      <c r="J11" s="19"/>
      <c r="K11" s="19"/>
      <c r="L11" s="8">
        <v>348</v>
      </c>
      <c r="M11" s="20">
        <v>75.13</v>
      </c>
      <c r="N11" s="20"/>
      <c r="O11" s="20"/>
      <c r="P11" s="20">
        <v>75.13</v>
      </c>
      <c r="Q11" s="20"/>
      <c r="R11" s="20"/>
      <c r="S11" s="20"/>
      <c r="T11" s="20"/>
      <c r="U11" s="20">
        <v>94.58</v>
      </c>
      <c r="V11" s="20"/>
      <c r="W11" s="20"/>
      <c r="X11" s="20"/>
      <c r="Y11" s="20">
        <v>94.58</v>
      </c>
      <c r="Z11" s="20"/>
      <c r="AA11" s="20"/>
      <c r="AB11" s="20"/>
      <c r="AC11" s="19"/>
      <c r="AD11" s="19"/>
      <c r="AE11" s="20">
        <v>2.1951000000000001</v>
      </c>
      <c r="AF11" s="20"/>
      <c r="AG11" s="20"/>
      <c r="AH11" s="4"/>
      <c r="AI11" s="4"/>
      <c r="AZ11" s="11">
        <f t="shared" si="0"/>
        <v>0</v>
      </c>
    </row>
    <row r="12" spans="1:52" ht="16.899999999999999" customHeight="1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1"/>
      <c r="AD12" s="1"/>
      <c r="AE12" s="3"/>
      <c r="AF12" s="3"/>
      <c r="AG12" s="3"/>
      <c r="AH12" s="4"/>
      <c r="AI12" s="4"/>
    </row>
    <row r="13" spans="1:52" ht="15" customHeight="1">
      <c r="A13" s="1" t="s">
        <v>1</v>
      </c>
      <c r="B13" s="1"/>
      <c r="C13" s="1" t="s">
        <v>6</v>
      </c>
      <c r="D13" s="6"/>
      <c r="E13" s="1" t="s">
        <v>0</v>
      </c>
      <c r="F13" s="16" t="s">
        <v>7</v>
      </c>
      <c r="G13" s="16"/>
      <c r="H13" s="16"/>
      <c r="I13" s="16"/>
      <c r="J13" s="16"/>
      <c r="K13" s="16"/>
      <c r="L13" s="1" t="s">
        <v>10</v>
      </c>
      <c r="M13" s="6"/>
      <c r="N13" s="6" t="s">
        <v>8</v>
      </c>
      <c r="O13" s="1"/>
      <c r="P13" s="16" t="s">
        <v>9</v>
      </c>
      <c r="Q13" s="16"/>
      <c r="R13" s="16"/>
      <c r="S13" s="16"/>
      <c r="T13" s="16"/>
      <c r="U13" s="16" t="s">
        <v>4</v>
      </c>
      <c r="V13" s="16"/>
      <c r="W13" s="16"/>
      <c r="X13" s="16"/>
      <c r="Y13" s="16" t="s">
        <v>3</v>
      </c>
      <c r="Z13" s="16"/>
      <c r="AA13" s="16"/>
      <c r="AB13" s="16"/>
      <c r="AC13" s="6"/>
      <c r="AD13" s="24" t="s">
        <v>5</v>
      </c>
      <c r="AE13" s="24"/>
      <c r="AF13" s="24"/>
      <c r="AG13" s="4"/>
      <c r="AH13" s="4"/>
      <c r="AI13" s="4"/>
      <c r="AM13" s="12"/>
    </row>
    <row r="14" spans="1:52" ht="15" customHeight="1">
      <c r="A14" s="16" t="s">
        <v>13</v>
      </c>
      <c r="B14" s="16"/>
      <c r="C14" s="2">
        <v>1</v>
      </c>
      <c r="D14" s="21" t="s">
        <v>27</v>
      </c>
      <c r="E14" s="21"/>
      <c r="F14" s="21"/>
      <c r="G14" s="18">
        <v>48</v>
      </c>
      <c r="H14" s="18"/>
      <c r="I14" s="18"/>
      <c r="J14" s="18"/>
      <c r="K14" s="18"/>
      <c r="L14" s="2">
        <v>48</v>
      </c>
      <c r="M14" s="18">
        <v>15.74</v>
      </c>
      <c r="N14" s="18"/>
      <c r="O14" s="18"/>
      <c r="P14" s="18">
        <v>15.74</v>
      </c>
      <c r="Q14" s="18"/>
      <c r="R14" s="18"/>
      <c r="S14" s="18"/>
      <c r="T14" s="18"/>
      <c r="U14" s="18">
        <v>18.260000000000002</v>
      </c>
      <c r="V14" s="18"/>
      <c r="W14" s="18"/>
      <c r="X14" s="18"/>
      <c r="Y14" s="18">
        <v>18.260000000000002</v>
      </c>
      <c r="Z14" s="18"/>
      <c r="AA14" s="18"/>
      <c r="AB14" s="18"/>
      <c r="AC14" s="18">
        <v>0.28039999999999998</v>
      </c>
      <c r="AD14" s="18"/>
      <c r="AE14" s="18">
        <v>0.28039999999999998</v>
      </c>
      <c r="AF14" s="18"/>
      <c r="AG14" s="18"/>
      <c r="AH14" s="4"/>
      <c r="AI14" s="4"/>
      <c r="AM14" s="12"/>
    </row>
    <row r="15" spans="1:52" ht="15" customHeight="1">
      <c r="A15" s="16" t="s">
        <v>14</v>
      </c>
      <c r="B15" s="16"/>
      <c r="C15" s="2">
        <v>1</v>
      </c>
      <c r="D15" s="21" t="s">
        <v>17</v>
      </c>
      <c r="E15" s="21"/>
      <c r="F15" s="21"/>
      <c r="G15" s="18">
        <v>48</v>
      </c>
      <c r="H15" s="18"/>
      <c r="I15" s="18"/>
      <c r="J15" s="18"/>
      <c r="K15" s="18"/>
      <c r="L15" s="2">
        <v>48</v>
      </c>
      <c r="M15" s="18">
        <v>16.8</v>
      </c>
      <c r="N15" s="18"/>
      <c r="O15" s="18"/>
      <c r="P15" s="18">
        <v>16.8</v>
      </c>
      <c r="Q15" s="18"/>
      <c r="R15" s="18"/>
      <c r="S15" s="18"/>
      <c r="T15" s="18"/>
      <c r="U15" s="18">
        <v>19.32</v>
      </c>
      <c r="V15" s="18"/>
      <c r="W15" s="18"/>
      <c r="X15" s="18"/>
      <c r="Y15" s="18">
        <v>19.32</v>
      </c>
      <c r="Z15" s="18"/>
      <c r="AA15" s="18"/>
      <c r="AB15" s="18"/>
      <c r="AC15" s="18">
        <v>0.28039999999999998</v>
      </c>
      <c r="AD15" s="18"/>
      <c r="AE15" s="18">
        <v>0.28039999999999998</v>
      </c>
      <c r="AF15" s="18"/>
      <c r="AG15" s="18"/>
      <c r="AH15" s="4"/>
      <c r="AI15" s="4"/>
    </row>
    <row r="16" spans="1:52" ht="15" customHeight="1">
      <c r="A16" s="16" t="s">
        <v>32</v>
      </c>
      <c r="B16" s="16"/>
      <c r="C16" s="2">
        <v>2</v>
      </c>
      <c r="D16" s="21" t="s">
        <v>12</v>
      </c>
      <c r="E16" s="21"/>
      <c r="F16" s="21"/>
      <c r="G16" s="18">
        <v>48</v>
      </c>
      <c r="H16" s="18"/>
      <c r="I16" s="18"/>
      <c r="J16" s="18"/>
      <c r="K16" s="18"/>
      <c r="L16" s="2">
        <v>96</v>
      </c>
      <c r="M16" s="18">
        <v>17.62</v>
      </c>
      <c r="N16" s="18"/>
      <c r="O16" s="18"/>
      <c r="P16" s="18">
        <v>35.24</v>
      </c>
      <c r="Q16" s="18"/>
      <c r="R16" s="18"/>
      <c r="S16" s="18"/>
      <c r="T16" s="18"/>
      <c r="U16" s="18">
        <v>20.13</v>
      </c>
      <c r="V16" s="18"/>
      <c r="W16" s="18"/>
      <c r="X16" s="18"/>
      <c r="Y16" s="18">
        <v>40.26</v>
      </c>
      <c r="Z16" s="18"/>
      <c r="AA16" s="18"/>
      <c r="AB16" s="18"/>
      <c r="AC16" s="18">
        <v>0.28039999999999998</v>
      </c>
      <c r="AD16" s="18"/>
      <c r="AE16" s="18">
        <v>0.56079999999999997</v>
      </c>
      <c r="AF16" s="18"/>
      <c r="AG16" s="18"/>
      <c r="AH16" s="4"/>
      <c r="AI16" s="4"/>
    </row>
    <row r="17" spans="1:52" ht="15" customHeight="1">
      <c r="A17" s="16" t="s">
        <v>25</v>
      </c>
      <c r="B17" s="16"/>
      <c r="C17" s="2">
        <v>1</v>
      </c>
      <c r="D17" s="21" t="s">
        <v>21</v>
      </c>
      <c r="E17" s="21"/>
      <c r="F17" s="21"/>
      <c r="G17" s="18">
        <v>48</v>
      </c>
      <c r="H17" s="18"/>
      <c r="I17" s="18"/>
      <c r="J17" s="18"/>
      <c r="K17" s="18"/>
      <c r="L17" s="2">
        <v>48</v>
      </c>
      <c r="M17" s="18">
        <v>18.48</v>
      </c>
      <c r="N17" s="18"/>
      <c r="O17" s="18"/>
      <c r="P17" s="18">
        <v>18.48</v>
      </c>
      <c r="Q17" s="18"/>
      <c r="R17" s="18"/>
      <c r="S17" s="18"/>
      <c r="T17" s="18"/>
      <c r="U17" s="18">
        <v>21.22</v>
      </c>
      <c r="V17" s="18"/>
      <c r="W17" s="18"/>
      <c r="X17" s="18"/>
      <c r="Y17" s="18">
        <v>21.22</v>
      </c>
      <c r="Z17" s="18"/>
      <c r="AA17" s="18"/>
      <c r="AB17" s="18"/>
      <c r="AC17" s="18">
        <v>0.3276</v>
      </c>
      <c r="AD17" s="18"/>
      <c r="AE17" s="18">
        <v>0.3276</v>
      </c>
      <c r="AF17" s="18"/>
      <c r="AG17" s="18"/>
      <c r="AH17" s="4"/>
      <c r="AI17" s="4"/>
    </row>
    <row r="18" spans="1:52" ht="15" customHeight="1">
      <c r="A18" s="16" t="s">
        <v>26</v>
      </c>
      <c r="B18" s="16"/>
      <c r="C18" s="2">
        <v>1</v>
      </c>
      <c r="D18" s="17" t="s">
        <v>46</v>
      </c>
      <c r="E18" s="17"/>
      <c r="F18" s="17"/>
      <c r="G18" s="18">
        <v>48</v>
      </c>
      <c r="H18" s="18"/>
      <c r="I18" s="18"/>
      <c r="J18" s="18"/>
      <c r="K18" s="18"/>
      <c r="L18" s="2">
        <v>48</v>
      </c>
      <c r="M18" s="18">
        <v>14.91</v>
      </c>
      <c r="N18" s="18"/>
      <c r="O18" s="18"/>
      <c r="P18" s="18">
        <v>14.91</v>
      </c>
      <c r="Q18" s="18"/>
      <c r="R18" s="18"/>
      <c r="S18" s="18"/>
      <c r="T18" s="18"/>
      <c r="U18" s="18">
        <v>17.04</v>
      </c>
      <c r="V18" s="18"/>
      <c r="W18" s="18"/>
      <c r="X18" s="18"/>
      <c r="Y18" s="18">
        <v>17.04</v>
      </c>
      <c r="Z18" s="18"/>
      <c r="AA18" s="18"/>
      <c r="AB18" s="18"/>
      <c r="AC18" s="18">
        <v>0.2132</v>
      </c>
      <c r="AD18" s="18"/>
      <c r="AE18" s="18">
        <v>0.2132</v>
      </c>
      <c r="AF18" s="18"/>
      <c r="AG18" s="18"/>
      <c r="AH18" s="4"/>
      <c r="AI18" s="4"/>
      <c r="AJ18" s="10" t="s">
        <v>89</v>
      </c>
      <c r="AK18" s="9">
        <v>6</v>
      </c>
      <c r="AL18" s="9"/>
      <c r="AM18" s="9">
        <v>6</v>
      </c>
      <c r="AN18" s="9">
        <v>24</v>
      </c>
      <c r="AO18" s="9">
        <v>12</v>
      </c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11">
        <f t="shared" ref="AZ18:AZ23" si="1">SUM(AK18:AY18)</f>
        <v>48</v>
      </c>
    </row>
    <row r="19" spans="1:52" ht="15" customHeight="1">
      <c r="A19" s="16" t="s">
        <v>29</v>
      </c>
      <c r="B19" s="16"/>
      <c r="C19" s="2">
        <v>1</v>
      </c>
      <c r="D19" s="17" t="s">
        <v>47</v>
      </c>
      <c r="E19" s="17"/>
      <c r="F19" s="17"/>
      <c r="G19" s="18">
        <v>48</v>
      </c>
      <c r="H19" s="18"/>
      <c r="I19" s="18"/>
      <c r="J19" s="18"/>
      <c r="K19" s="18"/>
      <c r="L19" s="2">
        <v>48</v>
      </c>
      <c r="M19" s="18">
        <v>16.670000000000002</v>
      </c>
      <c r="N19" s="18"/>
      <c r="O19" s="18"/>
      <c r="P19" s="18">
        <v>16.670000000000002</v>
      </c>
      <c r="Q19" s="18"/>
      <c r="R19" s="18"/>
      <c r="S19" s="18"/>
      <c r="T19" s="18"/>
      <c r="U19" s="18">
        <v>19.18</v>
      </c>
      <c r="V19" s="18"/>
      <c r="W19" s="18"/>
      <c r="X19" s="18"/>
      <c r="Y19" s="18">
        <v>19.18</v>
      </c>
      <c r="Z19" s="18"/>
      <c r="AA19" s="18"/>
      <c r="AB19" s="18"/>
      <c r="AC19" s="18">
        <v>0.28039999999999998</v>
      </c>
      <c r="AD19" s="18"/>
      <c r="AE19" s="18">
        <v>0.28039999999999998</v>
      </c>
      <c r="AF19" s="18"/>
      <c r="AG19" s="18"/>
      <c r="AH19" s="4"/>
      <c r="AI19" s="4"/>
      <c r="AJ19" s="10" t="s">
        <v>89</v>
      </c>
      <c r="AK19" s="9"/>
      <c r="AL19" s="9"/>
      <c r="AM19" s="9"/>
      <c r="AN19" s="9"/>
      <c r="AO19" s="9"/>
      <c r="AP19" s="9">
        <v>6</v>
      </c>
      <c r="AQ19" s="9"/>
      <c r="AR19" s="9">
        <v>42</v>
      </c>
      <c r="AS19" s="9"/>
      <c r="AT19" s="9"/>
      <c r="AU19" s="9"/>
      <c r="AV19" s="9"/>
      <c r="AW19" s="9"/>
      <c r="AX19" s="9"/>
      <c r="AY19" s="9"/>
      <c r="AZ19" s="11">
        <f t="shared" si="1"/>
        <v>48</v>
      </c>
    </row>
    <row r="20" spans="1:52" ht="15" customHeight="1">
      <c r="A20" s="16" t="s">
        <v>30</v>
      </c>
      <c r="B20" s="16"/>
      <c r="C20" s="2">
        <v>1</v>
      </c>
      <c r="D20" s="17" t="s">
        <v>48</v>
      </c>
      <c r="E20" s="17"/>
      <c r="F20" s="17"/>
      <c r="G20" s="18">
        <v>48</v>
      </c>
      <c r="H20" s="18"/>
      <c r="I20" s="18"/>
      <c r="J20" s="18"/>
      <c r="K20" s="18"/>
      <c r="L20" s="2">
        <v>48</v>
      </c>
      <c r="M20" s="18">
        <v>16.91</v>
      </c>
      <c r="N20" s="18"/>
      <c r="O20" s="18"/>
      <c r="P20" s="18">
        <v>16.91</v>
      </c>
      <c r="Q20" s="18"/>
      <c r="R20" s="18"/>
      <c r="S20" s="18"/>
      <c r="T20" s="18"/>
      <c r="U20" s="18">
        <v>19.43</v>
      </c>
      <c r="V20" s="18"/>
      <c r="W20" s="18"/>
      <c r="X20" s="18"/>
      <c r="Y20" s="18">
        <v>19.43</v>
      </c>
      <c r="Z20" s="18"/>
      <c r="AA20" s="18"/>
      <c r="AB20" s="18"/>
      <c r="AC20" s="18">
        <v>0.28039999999999998</v>
      </c>
      <c r="AD20" s="18"/>
      <c r="AE20" s="18">
        <v>0.28039999999999998</v>
      </c>
      <c r="AF20" s="18"/>
      <c r="AG20" s="18"/>
      <c r="AH20" s="4"/>
      <c r="AI20" s="4"/>
      <c r="AJ20" s="10" t="s">
        <v>89</v>
      </c>
      <c r="AK20" s="9"/>
      <c r="AL20" s="9"/>
      <c r="AM20" s="9"/>
      <c r="AN20" s="9"/>
      <c r="AO20" s="9"/>
      <c r="AP20" s="9"/>
      <c r="AQ20" s="9">
        <v>18</v>
      </c>
      <c r="AR20" s="9"/>
      <c r="AS20" s="9">
        <v>24</v>
      </c>
      <c r="AT20" s="9">
        <v>6</v>
      </c>
      <c r="AU20" s="9"/>
      <c r="AV20" s="9"/>
      <c r="AW20" s="9"/>
      <c r="AX20" s="9"/>
      <c r="AY20" s="9"/>
      <c r="AZ20" s="11">
        <f t="shared" si="1"/>
        <v>48</v>
      </c>
    </row>
    <row r="21" spans="1:52" ht="15" customHeight="1">
      <c r="A21" s="16" t="s">
        <v>31</v>
      </c>
      <c r="B21" s="16"/>
      <c r="C21" s="2">
        <v>1</v>
      </c>
      <c r="D21" s="17" t="s">
        <v>49</v>
      </c>
      <c r="E21" s="17"/>
      <c r="F21" s="17"/>
      <c r="G21" s="18">
        <v>48</v>
      </c>
      <c r="H21" s="18"/>
      <c r="I21" s="18"/>
      <c r="J21" s="18"/>
      <c r="K21" s="18"/>
      <c r="L21" s="2">
        <v>48</v>
      </c>
      <c r="M21" s="18">
        <v>18.309999999999999</v>
      </c>
      <c r="N21" s="18"/>
      <c r="O21" s="18"/>
      <c r="P21" s="18">
        <v>18.309999999999999</v>
      </c>
      <c r="Q21" s="18"/>
      <c r="R21" s="18"/>
      <c r="S21" s="18"/>
      <c r="T21" s="18"/>
      <c r="U21" s="18">
        <v>21.05</v>
      </c>
      <c r="V21" s="18"/>
      <c r="W21" s="18"/>
      <c r="X21" s="18"/>
      <c r="Y21" s="18">
        <v>21.05</v>
      </c>
      <c r="Z21" s="18"/>
      <c r="AA21" s="18"/>
      <c r="AB21" s="18"/>
      <c r="AC21" s="18">
        <v>0.3276</v>
      </c>
      <c r="AD21" s="18"/>
      <c r="AE21" s="18">
        <v>0.3276</v>
      </c>
      <c r="AF21" s="18"/>
      <c r="AG21" s="18"/>
      <c r="AH21" s="4"/>
      <c r="AI21" s="4"/>
      <c r="AJ21" s="10" t="s">
        <v>89</v>
      </c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>
        <v>24</v>
      </c>
      <c r="AV21" s="9">
        <v>24</v>
      </c>
      <c r="AW21" s="9"/>
      <c r="AX21" s="9"/>
      <c r="AY21" s="9"/>
      <c r="AZ21" s="11">
        <f t="shared" si="1"/>
        <v>48</v>
      </c>
    </row>
    <row r="22" spans="1:52" ht="15" customHeight="1">
      <c r="A22" s="16" t="s">
        <v>33</v>
      </c>
      <c r="B22" s="16"/>
      <c r="C22" s="2">
        <v>1</v>
      </c>
      <c r="D22" s="17" t="s">
        <v>50</v>
      </c>
      <c r="E22" s="17"/>
      <c r="F22" s="17"/>
      <c r="G22" s="18">
        <v>48</v>
      </c>
      <c r="H22" s="18"/>
      <c r="I22" s="18"/>
      <c r="J22" s="18"/>
      <c r="K22" s="18"/>
      <c r="L22" s="2">
        <v>48</v>
      </c>
      <c r="M22" s="18">
        <v>19.11</v>
      </c>
      <c r="N22" s="18"/>
      <c r="O22" s="18"/>
      <c r="P22" s="18">
        <v>19.11</v>
      </c>
      <c r="Q22" s="18"/>
      <c r="R22" s="18"/>
      <c r="S22" s="18"/>
      <c r="T22" s="18"/>
      <c r="U22" s="18">
        <v>21.85</v>
      </c>
      <c r="V22" s="18"/>
      <c r="W22" s="18"/>
      <c r="X22" s="18"/>
      <c r="Y22" s="18">
        <v>21.85</v>
      </c>
      <c r="Z22" s="18"/>
      <c r="AA22" s="18"/>
      <c r="AB22" s="18"/>
      <c r="AC22" s="18">
        <v>0.3276</v>
      </c>
      <c r="AD22" s="18"/>
      <c r="AE22" s="18">
        <v>0.3276</v>
      </c>
      <c r="AF22" s="18"/>
      <c r="AG22" s="18"/>
      <c r="AH22" s="4"/>
      <c r="AI22" s="4"/>
      <c r="AJ22" s="10" t="s">
        <v>89</v>
      </c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>
        <v>6</v>
      </c>
      <c r="AW22" s="9"/>
      <c r="AX22" s="9">
        <v>42</v>
      </c>
      <c r="AY22" s="9"/>
      <c r="AZ22" s="11">
        <f t="shared" si="1"/>
        <v>48</v>
      </c>
    </row>
    <row r="23" spans="1:52" ht="15" customHeight="1" thickBot="1">
      <c r="A23" s="23" t="s">
        <v>34</v>
      </c>
      <c r="B23" s="23"/>
      <c r="C23" s="2">
        <v>1</v>
      </c>
      <c r="D23" s="25" t="s">
        <v>45</v>
      </c>
      <c r="E23" s="25"/>
      <c r="F23" s="25"/>
      <c r="G23" s="22">
        <v>18</v>
      </c>
      <c r="H23" s="22"/>
      <c r="I23" s="22"/>
      <c r="J23" s="22"/>
      <c r="K23" s="22"/>
      <c r="L23" s="2">
        <v>18</v>
      </c>
      <c r="M23" s="22">
        <v>7.16</v>
      </c>
      <c r="N23" s="22"/>
      <c r="O23" s="22"/>
      <c r="P23" s="22">
        <v>7.16</v>
      </c>
      <c r="Q23" s="22"/>
      <c r="R23" s="22"/>
      <c r="S23" s="22"/>
      <c r="T23" s="22"/>
      <c r="U23" s="22">
        <v>9.19</v>
      </c>
      <c r="V23" s="22"/>
      <c r="W23" s="22"/>
      <c r="X23" s="22"/>
      <c r="Y23" s="22">
        <v>9.19</v>
      </c>
      <c r="Z23" s="22"/>
      <c r="AA23" s="22"/>
      <c r="AB23" s="22"/>
      <c r="AC23" s="22">
        <v>0.1714</v>
      </c>
      <c r="AD23" s="22"/>
      <c r="AE23" s="22">
        <v>0.1714</v>
      </c>
      <c r="AF23" s="22"/>
      <c r="AG23" s="22"/>
      <c r="AH23" s="4"/>
      <c r="AI23" s="4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>
        <v>12</v>
      </c>
      <c r="AX23" s="9"/>
      <c r="AY23" s="9">
        <v>6</v>
      </c>
      <c r="AZ23" s="11">
        <f t="shared" si="1"/>
        <v>18</v>
      </c>
    </row>
    <row r="24" spans="1:52" ht="16.899999999999999" customHeight="1">
      <c r="A24" s="19" t="s">
        <v>2</v>
      </c>
      <c r="B24" s="19"/>
      <c r="C24" s="7">
        <v>11</v>
      </c>
      <c r="D24" s="19"/>
      <c r="E24" s="19"/>
      <c r="F24" s="19"/>
      <c r="G24" s="19"/>
      <c r="H24" s="19"/>
      <c r="I24" s="19"/>
      <c r="J24" s="19"/>
      <c r="K24" s="19"/>
      <c r="L24" s="8">
        <v>498</v>
      </c>
      <c r="M24" s="20">
        <v>179.33</v>
      </c>
      <c r="N24" s="20"/>
      <c r="O24" s="20"/>
      <c r="P24" s="20">
        <v>179.33</v>
      </c>
      <c r="Q24" s="20"/>
      <c r="R24" s="20"/>
      <c r="S24" s="20"/>
      <c r="T24" s="20"/>
      <c r="U24" s="20">
        <v>206.8</v>
      </c>
      <c r="V24" s="20"/>
      <c r="W24" s="20"/>
      <c r="X24" s="20"/>
      <c r="Y24" s="20">
        <v>206.8</v>
      </c>
      <c r="Z24" s="20"/>
      <c r="AA24" s="20"/>
      <c r="AB24" s="20"/>
      <c r="AC24" s="19"/>
      <c r="AD24" s="19"/>
      <c r="AE24" s="20">
        <v>3.0497999999999998</v>
      </c>
      <c r="AF24" s="20"/>
      <c r="AG24" s="20"/>
      <c r="AH24" s="4"/>
      <c r="AI24" s="4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</row>
    <row r="25" spans="1:52" ht="16.899999999999999" customHeight="1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1"/>
      <c r="AD25" s="1"/>
      <c r="AE25" s="3"/>
      <c r="AF25" s="3"/>
      <c r="AG25" s="3"/>
      <c r="AH25" s="4"/>
      <c r="AI25" s="4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</row>
    <row r="26" spans="1:52" ht="15" customHeight="1">
      <c r="A26" s="1" t="s">
        <v>1</v>
      </c>
      <c r="B26" s="1"/>
      <c r="C26" s="1" t="s">
        <v>6</v>
      </c>
      <c r="D26" s="6"/>
      <c r="E26" s="1" t="s">
        <v>0</v>
      </c>
      <c r="F26" s="16" t="s">
        <v>7</v>
      </c>
      <c r="G26" s="16"/>
      <c r="H26" s="16"/>
      <c r="I26" s="16"/>
      <c r="J26" s="16"/>
      <c r="K26" s="16"/>
      <c r="L26" s="1" t="s">
        <v>10</v>
      </c>
      <c r="M26" s="6"/>
      <c r="N26" s="6" t="s">
        <v>8</v>
      </c>
      <c r="O26" s="1"/>
      <c r="P26" s="16" t="s">
        <v>9</v>
      </c>
      <c r="Q26" s="16"/>
      <c r="R26" s="16"/>
      <c r="S26" s="16"/>
      <c r="T26" s="16"/>
      <c r="U26" s="16" t="s">
        <v>4</v>
      </c>
      <c r="V26" s="16"/>
      <c r="W26" s="16"/>
      <c r="X26" s="16"/>
      <c r="Y26" s="16" t="s">
        <v>3</v>
      </c>
      <c r="Z26" s="16"/>
      <c r="AA26" s="16"/>
      <c r="AB26" s="16"/>
      <c r="AC26" s="6"/>
      <c r="AD26" s="24" t="s">
        <v>5</v>
      </c>
      <c r="AE26" s="24"/>
      <c r="AF26" s="24"/>
      <c r="AG26" s="4"/>
      <c r="AH26" s="4"/>
      <c r="AI26" s="4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</row>
    <row r="27" spans="1:52" ht="15" customHeight="1">
      <c r="A27" s="16" t="s">
        <v>36</v>
      </c>
      <c r="B27" s="16"/>
      <c r="C27" s="2">
        <v>2</v>
      </c>
      <c r="D27" s="16" t="s">
        <v>15</v>
      </c>
      <c r="E27" s="16"/>
      <c r="F27" s="16"/>
      <c r="G27" s="18">
        <v>24</v>
      </c>
      <c r="H27" s="18"/>
      <c r="I27" s="18"/>
      <c r="J27" s="18"/>
      <c r="K27" s="18"/>
      <c r="L27" s="2">
        <v>48</v>
      </c>
      <c r="M27" s="18">
        <v>9.43</v>
      </c>
      <c r="N27" s="18"/>
      <c r="O27" s="18"/>
      <c r="P27" s="18">
        <v>18.86</v>
      </c>
      <c r="Q27" s="18"/>
      <c r="R27" s="18"/>
      <c r="S27" s="18"/>
      <c r="T27" s="18"/>
      <c r="U27" s="18">
        <v>10.42</v>
      </c>
      <c r="V27" s="18"/>
      <c r="W27" s="18"/>
      <c r="X27" s="18"/>
      <c r="Y27" s="18">
        <v>20.84</v>
      </c>
      <c r="Z27" s="18"/>
      <c r="AA27" s="18"/>
      <c r="AB27" s="18"/>
      <c r="AC27" s="18">
        <v>7.2700000000000001E-2</v>
      </c>
      <c r="AD27" s="18"/>
      <c r="AE27" s="18">
        <v>0.1454</v>
      </c>
      <c r="AF27" s="18"/>
      <c r="AG27" s="18"/>
      <c r="AH27" s="4"/>
      <c r="AI27" s="4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</row>
    <row r="28" spans="1:52" ht="15" customHeight="1">
      <c r="A28" s="16" t="s">
        <v>28</v>
      </c>
      <c r="B28" s="16"/>
      <c r="C28" s="2">
        <v>1</v>
      </c>
      <c r="D28" s="16" t="s">
        <v>16</v>
      </c>
      <c r="E28" s="16"/>
      <c r="F28" s="16"/>
      <c r="G28" s="18">
        <v>24</v>
      </c>
      <c r="H28" s="18"/>
      <c r="I28" s="18"/>
      <c r="J28" s="18"/>
      <c r="K28" s="18"/>
      <c r="L28" s="2">
        <v>24</v>
      </c>
      <c r="M28" s="18">
        <v>9.6199999999999992</v>
      </c>
      <c r="N28" s="18"/>
      <c r="O28" s="18"/>
      <c r="P28" s="18">
        <v>9.6199999999999992</v>
      </c>
      <c r="Q28" s="18"/>
      <c r="R28" s="18"/>
      <c r="S28" s="18"/>
      <c r="T28" s="18"/>
      <c r="U28" s="18">
        <v>10.61</v>
      </c>
      <c r="V28" s="18"/>
      <c r="W28" s="18"/>
      <c r="X28" s="18"/>
      <c r="Y28" s="18">
        <v>10.61</v>
      </c>
      <c r="Z28" s="18"/>
      <c r="AA28" s="18"/>
      <c r="AB28" s="18"/>
      <c r="AC28" s="18">
        <v>7.2700000000000001E-2</v>
      </c>
      <c r="AD28" s="18"/>
      <c r="AE28" s="18">
        <v>7.2700000000000001E-2</v>
      </c>
      <c r="AF28" s="18"/>
      <c r="AG28" s="18"/>
      <c r="AH28" s="4"/>
      <c r="AI28" s="4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</row>
    <row r="29" spans="1:52" ht="15" customHeight="1">
      <c r="A29" s="16" t="s">
        <v>51</v>
      </c>
      <c r="B29" s="16"/>
      <c r="C29" s="2">
        <v>7</v>
      </c>
      <c r="D29" s="16" t="s">
        <v>27</v>
      </c>
      <c r="E29" s="16"/>
      <c r="F29" s="16"/>
      <c r="G29" s="18">
        <v>24</v>
      </c>
      <c r="H29" s="18"/>
      <c r="I29" s="18"/>
      <c r="J29" s="18"/>
      <c r="K29" s="18"/>
      <c r="L29" s="2">
        <v>168</v>
      </c>
      <c r="M29" s="18">
        <v>9.7899999999999991</v>
      </c>
      <c r="N29" s="18"/>
      <c r="O29" s="18"/>
      <c r="P29" s="18">
        <v>68.53</v>
      </c>
      <c r="Q29" s="18"/>
      <c r="R29" s="18"/>
      <c r="S29" s="18"/>
      <c r="T29" s="18"/>
      <c r="U29" s="18">
        <v>10.78</v>
      </c>
      <c r="V29" s="18"/>
      <c r="W29" s="18"/>
      <c r="X29" s="18"/>
      <c r="Y29" s="18">
        <v>75.459999999999994</v>
      </c>
      <c r="Z29" s="18"/>
      <c r="AA29" s="18"/>
      <c r="AB29" s="18"/>
      <c r="AC29" s="18">
        <v>7.2700000000000001E-2</v>
      </c>
      <c r="AD29" s="18"/>
      <c r="AE29" s="18">
        <v>0.50890000000000002</v>
      </c>
      <c r="AF29" s="18"/>
      <c r="AG29" s="18"/>
      <c r="AH29" s="4"/>
      <c r="AI29" s="4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</row>
    <row r="30" spans="1:52" ht="15" customHeight="1">
      <c r="A30" s="16" t="s">
        <v>44</v>
      </c>
      <c r="B30" s="16"/>
      <c r="C30" s="2">
        <v>3</v>
      </c>
      <c r="D30" s="16" t="s">
        <v>11</v>
      </c>
      <c r="E30" s="16"/>
      <c r="F30" s="16"/>
      <c r="G30" s="18">
        <v>24</v>
      </c>
      <c r="H30" s="18"/>
      <c r="I30" s="18"/>
      <c r="J30" s="18"/>
      <c r="K30" s="18"/>
      <c r="L30" s="2">
        <v>72</v>
      </c>
      <c r="M30" s="18">
        <v>9.98</v>
      </c>
      <c r="N30" s="18"/>
      <c r="O30" s="18"/>
      <c r="P30" s="18">
        <v>29.94</v>
      </c>
      <c r="Q30" s="18"/>
      <c r="R30" s="18"/>
      <c r="S30" s="18"/>
      <c r="T30" s="18"/>
      <c r="U30" s="18">
        <v>11.08</v>
      </c>
      <c r="V30" s="18"/>
      <c r="W30" s="18"/>
      <c r="X30" s="18"/>
      <c r="Y30" s="18">
        <v>33.24</v>
      </c>
      <c r="Z30" s="18"/>
      <c r="AA30" s="18"/>
      <c r="AB30" s="18"/>
      <c r="AC30" s="18">
        <v>8.43E-2</v>
      </c>
      <c r="AD30" s="18"/>
      <c r="AE30" s="18">
        <v>0.25290000000000001</v>
      </c>
      <c r="AF30" s="18"/>
      <c r="AG30" s="18"/>
      <c r="AH30" s="4"/>
      <c r="AI30" s="4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</row>
    <row r="31" spans="1:52" ht="15" customHeight="1">
      <c r="A31" s="16" t="s">
        <v>52</v>
      </c>
      <c r="B31" s="16"/>
      <c r="C31" s="2">
        <v>12</v>
      </c>
      <c r="D31" s="16" t="s">
        <v>17</v>
      </c>
      <c r="E31" s="16"/>
      <c r="F31" s="16"/>
      <c r="G31" s="18">
        <v>24</v>
      </c>
      <c r="H31" s="18"/>
      <c r="I31" s="18"/>
      <c r="J31" s="18"/>
      <c r="K31" s="18"/>
      <c r="L31" s="2">
        <v>288</v>
      </c>
      <c r="M31" s="18">
        <v>10.15</v>
      </c>
      <c r="N31" s="18"/>
      <c r="O31" s="18"/>
      <c r="P31" s="18">
        <v>121.8</v>
      </c>
      <c r="Q31" s="18"/>
      <c r="R31" s="18"/>
      <c r="S31" s="18"/>
      <c r="T31" s="18"/>
      <c r="U31" s="18">
        <v>11.25</v>
      </c>
      <c r="V31" s="18"/>
      <c r="W31" s="18"/>
      <c r="X31" s="18"/>
      <c r="Y31" s="18">
        <v>135</v>
      </c>
      <c r="Z31" s="18"/>
      <c r="AA31" s="18"/>
      <c r="AB31" s="18"/>
      <c r="AC31" s="18">
        <v>8.43E-2</v>
      </c>
      <c r="AD31" s="18"/>
      <c r="AE31" s="18">
        <v>1.0116000000000001</v>
      </c>
      <c r="AF31" s="18"/>
      <c r="AG31" s="18"/>
      <c r="AH31" s="4"/>
      <c r="AI31" s="4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</row>
    <row r="32" spans="1:52" ht="15" customHeight="1">
      <c r="A32" s="16" t="s">
        <v>53</v>
      </c>
      <c r="B32" s="16"/>
      <c r="C32" s="2">
        <v>4</v>
      </c>
      <c r="D32" s="16" t="s">
        <v>19</v>
      </c>
      <c r="E32" s="16"/>
      <c r="F32" s="16"/>
      <c r="G32" s="18">
        <v>24</v>
      </c>
      <c r="H32" s="18"/>
      <c r="I32" s="18"/>
      <c r="J32" s="18"/>
      <c r="K32" s="18"/>
      <c r="L32" s="2">
        <v>96</v>
      </c>
      <c r="M32" s="18">
        <v>10.37</v>
      </c>
      <c r="N32" s="18"/>
      <c r="O32" s="18"/>
      <c r="P32" s="18">
        <v>41.48</v>
      </c>
      <c r="Q32" s="18"/>
      <c r="R32" s="18"/>
      <c r="S32" s="18"/>
      <c r="T32" s="18"/>
      <c r="U32" s="18">
        <v>11.47</v>
      </c>
      <c r="V32" s="18"/>
      <c r="W32" s="18"/>
      <c r="X32" s="18"/>
      <c r="Y32" s="18">
        <v>45.88</v>
      </c>
      <c r="Z32" s="18"/>
      <c r="AA32" s="18"/>
      <c r="AB32" s="18"/>
      <c r="AC32" s="18">
        <v>8.43E-2</v>
      </c>
      <c r="AD32" s="18"/>
      <c r="AE32" s="18">
        <v>0.3372</v>
      </c>
      <c r="AF32" s="18"/>
      <c r="AG32" s="18"/>
      <c r="AH32" s="4"/>
      <c r="AI32" s="4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</row>
    <row r="33" spans="1:52" ht="15" customHeight="1">
      <c r="A33" s="16" t="s">
        <v>54</v>
      </c>
      <c r="B33" s="16"/>
      <c r="C33" s="2">
        <v>12</v>
      </c>
      <c r="D33" s="16" t="s">
        <v>12</v>
      </c>
      <c r="E33" s="16"/>
      <c r="F33" s="16"/>
      <c r="G33" s="18">
        <v>24</v>
      </c>
      <c r="H33" s="18"/>
      <c r="I33" s="18"/>
      <c r="J33" s="18"/>
      <c r="K33" s="18"/>
      <c r="L33" s="2">
        <v>288</v>
      </c>
      <c r="M33" s="18">
        <v>10.51</v>
      </c>
      <c r="N33" s="18"/>
      <c r="O33" s="18"/>
      <c r="P33" s="18">
        <v>126.12</v>
      </c>
      <c r="Q33" s="18"/>
      <c r="R33" s="18"/>
      <c r="S33" s="18"/>
      <c r="T33" s="18"/>
      <c r="U33" s="18">
        <v>11.61</v>
      </c>
      <c r="V33" s="18"/>
      <c r="W33" s="18"/>
      <c r="X33" s="18"/>
      <c r="Y33" s="18">
        <v>139.32</v>
      </c>
      <c r="Z33" s="18"/>
      <c r="AA33" s="18"/>
      <c r="AB33" s="18"/>
      <c r="AC33" s="18">
        <v>8.43E-2</v>
      </c>
      <c r="AD33" s="18"/>
      <c r="AE33" s="18">
        <v>1.0116000000000001</v>
      </c>
      <c r="AF33" s="18"/>
      <c r="AG33" s="18"/>
      <c r="AH33" s="4"/>
      <c r="AI33" s="4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</row>
    <row r="34" spans="1:52" ht="15" customHeight="1">
      <c r="A34" s="16" t="s">
        <v>55</v>
      </c>
      <c r="B34" s="16"/>
      <c r="C34" s="2">
        <v>4</v>
      </c>
      <c r="D34" s="16" t="s">
        <v>20</v>
      </c>
      <c r="E34" s="16"/>
      <c r="F34" s="16"/>
      <c r="G34" s="18">
        <v>24</v>
      </c>
      <c r="H34" s="18"/>
      <c r="I34" s="18"/>
      <c r="J34" s="18"/>
      <c r="K34" s="18"/>
      <c r="L34" s="2">
        <v>96</v>
      </c>
      <c r="M34" s="18">
        <v>10.7</v>
      </c>
      <c r="N34" s="18"/>
      <c r="O34" s="18"/>
      <c r="P34" s="18">
        <v>42.8</v>
      </c>
      <c r="Q34" s="18"/>
      <c r="R34" s="18"/>
      <c r="S34" s="18"/>
      <c r="T34" s="18"/>
      <c r="U34" s="18">
        <v>11.8</v>
      </c>
      <c r="V34" s="18"/>
      <c r="W34" s="18"/>
      <c r="X34" s="18"/>
      <c r="Y34" s="18">
        <v>47.2</v>
      </c>
      <c r="Z34" s="18"/>
      <c r="AA34" s="18"/>
      <c r="AB34" s="18"/>
      <c r="AC34" s="18">
        <v>8.43E-2</v>
      </c>
      <c r="AD34" s="18"/>
      <c r="AE34" s="18">
        <v>0.3372</v>
      </c>
      <c r="AF34" s="18"/>
      <c r="AG34" s="18"/>
      <c r="AH34" s="4"/>
      <c r="AI34" s="4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</row>
    <row r="35" spans="1:52" ht="15" customHeight="1">
      <c r="A35" s="16" t="s">
        <v>56</v>
      </c>
      <c r="B35" s="16"/>
      <c r="C35" s="2">
        <v>8</v>
      </c>
      <c r="D35" s="16" t="s">
        <v>21</v>
      </c>
      <c r="E35" s="16"/>
      <c r="F35" s="16"/>
      <c r="G35" s="18">
        <v>24</v>
      </c>
      <c r="H35" s="18"/>
      <c r="I35" s="18"/>
      <c r="J35" s="18"/>
      <c r="K35" s="18"/>
      <c r="L35" s="2">
        <v>192</v>
      </c>
      <c r="M35" s="18">
        <v>10.94</v>
      </c>
      <c r="N35" s="18"/>
      <c r="O35" s="18"/>
      <c r="P35" s="18">
        <v>87.52</v>
      </c>
      <c r="Q35" s="18"/>
      <c r="R35" s="18"/>
      <c r="S35" s="18"/>
      <c r="T35" s="18"/>
      <c r="U35" s="18">
        <v>12.15</v>
      </c>
      <c r="V35" s="18"/>
      <c r="W35" s="18"/>
      <c r="X35" s="18"/>
      <c r="Y35" s="18">
        <v>97.2</v>
      </c>
      <c r="Z35" s="18"/>
      <c r="AA35" s="18"/>
      <c r="AB35" s="18"/>
      <c r="AC35" s="18">
        <v>9.7799999999999998E-2</v>
      </c>
      <c r="AD35" s="18"/>
      <c r="AE35" s="18">
        <v>0.78239999999999998</v>
      </c>
      <c r="AF35" s="18"/>
      <c r="AG35" s="18"/>
      <c r="AH35" s="4"/>
      <c r="AI35" s="4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</row>
    <row r="36" spans="1:52" ht="15" customHeight="1">
      <c r="A36" s="16" t="s">
        <v>57</v>
      </c>
      <c r="B36" s="16"/>
      <c r="C36" s="2">
        <v>2</v>
      </c>
      <c r="D36" s="16" t="s">
        <v>22</v>
      </c>
      <c r="E36" s="16"/>
      <c r="F36" s="16"/>
      <c r="G36" s="18">
        <v>24</v>
      </c>
      <c r="H36" s="18"/>
      <c r="I36" s="18"/>
      <c r="J36" s="18"/>
      <c r="K36" s="18"/>
      <c r="L36" s="2">
        <v>48</v>
      </c>
      <c r="M36" s="18">
        <v>11.16</v>
      </c>
      <c r="N36" s="18"/>
      <c r="O36" s="18"/>
      <c r="P36" s="18">
        <v>22.32</v>
      </c>
      <c r="Q36" s="18"/>
      <c r="R36" s="18"/>
      <c r="S36" s="18"/>
      <c r="T36" s="18"/>
      <c r="U36" s="18">
        <v>12.37</v>
      </c>
      <c r="V36" s="18"/>
      <c r="W36" s="18"/>
      <c r="X36" s="18"/>
      <c r="Y36" s="18">
        <v>24.74</v>
      </c>
      <c r="Z36" s="18"/>
      <c r="AA36" s="18"/>
      <c r="AB36" s="18"/>
      <c r="AC36" s="18">
        <v>9.7799999999999998E-2</v>
      </c>
      <c r="AD36" s="18"/>
      <c r="AE36" s="18">
        <v>0.1956</v>
      </c>
      <c r="AF36" s="18"/>
      <c r="AG36" s="18"/>
      <c r="AH36" s="4"/>
      <c r="AI36" s="4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</row>
    <row r="37" spans="1:52" ht="15" customHeight="1">
      <c r="A37" s="16" t="s">
        <v>58</v>
      </c>
      <c r="B37" s="16"/>
      <c r="C37" s="2">
        <v>3</v>
      </c>
      <c r="D37" s="16" t="s">
        <v>24</v>
      </c>
      <c r="E37" s="16"/>
      <c r="F37" s="16"/>
      <c r="G37" s="18">
        <v>24</v>
      </c>
      <c r="H37" s="18"/>
      <c r="I37" s="18"/>
      <c r="J37" s="18"/>
      <c r="K37" s="18"/>
      <c r="L37" s="2">
        <v>72</v>
      </c>
      <c r="M37" s="18">
        <v>11.35</v>
      </c>
      <c r="N37" s="18"/>
      <c r="O37" s="18"/>
      <c r="P37" s="18">
        <v>34.049999999999997</v>
      </c>
      <c r="Q37" s="18"/>
      <c r="R37" s="18"/>
      <c r="S37" s="18"/>
      <c r="T37" s="18"/>
      <c r="U37" s="18">
        <v>12.56</v>
      </c>
      <c r="V37" s="18"/>
      <c r="W37" s="18"/>
      <c r="X37" s="18"/>
      <c r="Y37" s="18">
        <v>37.68</v>
      </c>
      <c r="Z37" s="18"/>
      <c r="AA37" s="18"/>
      <c r="AB37" s="18"/>
      <c r="AC37" s="18">
        <v>9.7799999999999998E-2</v>
      </c>
      <c r="AD37" s="18"/>
      <c r="AE37" s="18">
        <v>0.29339999999999999</v>
      </c>
      <c r="AF37" s="18"/>
      <c r="AG37" s="18"/>
      <c r="AH37" s="4"/>
      <c r="AI37" s="4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</row>
    <row r="38" spans="1:52" ht="15" customHeight="1">
      <c r="A38" s="16" t="s">
        <v>59</v>
      </c>
      <c r="B38" s="16"/>
      <c r="C38" s="2">
        <v>1</v>
      </c>
      <c r="D38" s="16" t="s">
        <v>23</v>
      </c>
      <c r="E38" s="16"/>
      <c r="F38" s="16"/>
      <c r="G38" s="18">
        <v>24</v>
      </c>
      <c r="H38" s="18"/>
      <c r="I38" s="18"/>
      <c r="J38" s="18"/>
      <c r="K38" s="18"/>
      <c r="L38" s="2">
        <v>24</v>
      </c>
      <c r="M38" s="18">
        <v>11.59</v>
      </c>
      <c r="N38" s="18"/>
      <c r="O38" s="18"/>
      <c r="P38" s="18">
        <v>11.59</v>
      </c>
      <c r="Q38" s="18"/>
      <c r="R38" s="18"/>
      <c r="S38" s="18"/>
      <c r="T38" s="18"/>
      <c r="U38" s="18">
        <v>12.8</v>
      </c>
      <c r="V38" s="18"/>
      <c r="W38" s="18"/>
      <c r="X38" s="18"/>
      <c r="Y38" s="18">
        <v>12.8</v>
      </c>
      <c r="Z38" s="18"/>
      <c r="AA38" s="18"/>
      <c r="AB38" s="18"/>
      <c r="AC38" s="18">
        <v>9.7799999999999998E-2</v>
      </c>
      <c r="AD38" s="18"/>
      <c r="AE38" s="18">
        <v>9.7799999999999998E-2</v>
      </c>
      <c r="AF38" s="18"/>
      <c r="AG38" s="18"/>
      <c r="AH38" s="4"/>
      <c r="AI38" s="4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</row>
    <row r="39" spans="1:52" ht="15" customHeight="1">
      <c r="A39" s="16" t="s">
        <v>60</v>
      </c>
      <c r="B39" s="16"/>
      <c r="C39" s="2">
        <v>1</v>
      </c>
      <c r="D39" s="17" t="s">
        <v>61</v>
      </c>
      <c r="E39" s="17"/>
      <c r="F39" s="17"/>
      <c r="G39" s="18">
        <v>24</v>
      </c>
      <c r="H39" s="18"/>
      <c r="I39" s="18"/>
      <c r="J39" s="18"/>
      <c r="K39" s="18"/>
      <c r="L39" s="2">
        <v>24</v>
      </c>
      <c r="M39" s="18">
        <v>9.0399999999999991</v>
      </c>
      <c r="N39" s="18"/>
      <c r="O39" s="18"/>
      <c r="P39" s="18">
        <v>9.0399999999999991</v>
      </c>
      <c r="Q39" s="18"/>
      <c r="R39" s="18"/>
      <c r="S39" s="18"/>
      <c r="T39" s="18"/>
      <c r="U39" s="18">
        <v>10.02</v>
      </c>
      <c r="V39" s="18"/>
      <c r="W39" s="18"/>
      <c r="X39" s="18"/>
      <c r="Y39" s="18">
        <v>10.02</v>
      </c>
      <c r="Z39" s="18"/>
      <c r="AA39" s="18"/>
      <c r="AB39" s="18"/>
      <c r="AC39" s="18">
        <v>7.2700000000000001E-2</v>
      </c>
      <c r="AD39" s="18"/>
      <c r="AE39" s="18">
        <v>7.2700000000000001E-2</v>
      </c>
      <c r="AF39" s="18"/>
      <c r="AG39" s="18"/>
      <c r="AH39" s="4"/>
      <c r="AI39" s="4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11">
        <f>SUM(AK39:AY39)</f>
        <v>0</v>
      </c>
    </row>
    <row r="40" spans="1:52" ht="15" customHeight="1">
      <c r="A40" s="16" t="s">
        <v>62</v>
      </c>
      <c r="B40" s="16"/>
      <c r="C40" s="2">
        <v>1</v>
      </c>
      <c r="D40" s="17" t="s">
        <v>63</v>
      </c>
      <c r="E40" s="17"/>
      <c r="F40" s="17"/>
      <c r="G40" s="18">
        <v>24</v>
      </c>
      <c r="H40" s="18"/>
      <c r="I40" s="18"/>
      <c r="J40" s="18"/>
      <c r="K40" s="18"/>
      <c r="L40" s="2">
        <v>24</v>
      </c>
      <c r="M40" s="18">
        <v>9.35</v>
      </c>
      <c r="N40" s="18"/>
      <c r="O40" s="18"/>
      <c r="P40" s="18">
        <v>9.35</v>
      </c>
      <c r="Q40" s="18"/>
      <c r="R40" s="18"/>
      <c r="S40" s="18"/>
      <c r="T40" s="18"/>
      <c r="U40" s="18">
        <v>10.34</v>
      </c>
      <c r="V40" s="18"/>
      <c r="W40" s="18"/>
      <c r="X40" s="18"/>
      <c r="Y40" s="18">
        <v>10.34</v>
      </c>
      <c r="Z40" s="18"/>
      <c r="AA40" s="18"/>
      <c r="AB40" s="18"/>
      <c r="AC40" s="18">
        <v>7.2700000000000001E-2</v>
      </c>
      <c r="AD40" s="18"/>
      <c r="AE40" s="18">
        <v>7.2700000000000001E-2</v>
      </c>
      <c r="AF40" s="18"/>
      <c r="AG40" s="18"/>
      <c r="AH40" s="4"/>
      <c r="AI40" s="4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11">
        <f>SUM(AK40:AY40)</f>
        <v>0</v>
      </c>
    </row>
    <row r="41" spans="1:52" ht="15" customHeight="1">
      <c r="A41" s="16" t="s">
        <v>64</v>
      </c>
      <c r="B41" s="16"/>
      <c r="C41" s="2">
        <v>1</v>
      </c>
      <c r="D41" s="17" t="s">
        <v>65</v>
      </c>
      <c r="E41" s="17"/>
      <c r="F41" s="17"/>
      <c r="G41" s="18">
        <v>24</v>
      </c>
      <c r="H41" s="18"/>
      <c r="I41" s="18"/>
      <c r="J41" s="18"/>
      <c r="K41" s="18"/>
      <c r="L41" s="2">
        <v>24</v>
      </c>
      <c r="M41" s="18">
        <v>9.67</v>
      </c>
      <c r="N41" s="18"/>
      <c r="O41" s="18"/>
      <c r="P41" s="18">
        <v>9.67</v>
      </c>
      <c r="Q41" s="18"/>
      <c r="R41" s="18"/>
      <c r="S41" s="18"/>
      <c r="T41" s="18"/>
      <c r="U41" s="18">
        <v>10.76</v>
      </c>
      <c r="V41" s="18"/>
      <c r="W41" s="18"/>
      <c r="X41" s="18"/>
      <c r="Y41" s="18">
        <v>10.76</v>
      </c>
      <c r="Z41" s="18"/>
      <c r="AA41" s="18"/>
      <c r="AB41" s="18"/>
      <c r="AC41" s="18">
        <v>8.43E-2</v>
      </c>
      <c r="AD41" s="18"/>
      <c r="AE41" s="18">
        <v>8.43E-2</v>
      </c>
      <c r="AF41" s="18"/>
      <c r="AG41" s="18"/>
      <c r="AH41" s="4"/>
      <c r="AI41" s="4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11">
        <f>SUM(AK41:AY41)</f>
        <v>0</v>
      </c>
    </row>
    <row r="42" spans="1:52" ht="15" customHeight="1">
      <c r="A42" s="16" t="s">
        <v>66</v>
      </c>
      <c r="B42" s="16"/>
      <c r="C42" s="2">
        <v>1</v>
      </c>
      <c r="D42" s="17" t="s">
        <v>67</v>
      </c>
      <c r="E42" s="17"/>
      <c r="F42" s="17"/>
      <c r="G42" s="18">
        <v>24</v>
      </c>
      <c r="H42" s="18"/>
      <c r="I42" s="18"/>
      <c r="J42" s="18"/>
      <c r="K42" s="18"/>
      <c r="L42" s="2">
        <v>24</v>
      </c>
      <c r="M42" s="18">
        <v>10.18</v>
      </c>
      <c r="N42" s="18"/>
      <c r="O42" s="18"/>
      <c r="P42" s="18">
        <v>10.18</v>
      </c>
      <c r="Q42" s="18"/>
      <c r="R42" s="18"/>
      <c r="S42" s="18"/>
      <c r="T42" s="18"/>
      <c r="U42" s="18">
        <v>11.27</v>
      </c>
      <c r="V42" s="18"/>
      <c r="W42" s="18"/>
      <c r="X42" s="18"/>
      <c r="Y42" s="18">
        <v>11.27</v>
      </c>
      <c r="Z42" s="18"/>
      <c r="AA42" s="18"/>
      <c r="AB42" s="18"/>
      <c r="AC42" s="18">
        <v>8.43E-2</v>
      </c>
      <c r="AD42" s="18"/>
      <c r="AE42" s="18">
        <v>8.43E-2</v>
      </c>
      <c r="AF42" s="18"/>
      <c r="AG42" s="18"/>
      <c r="AH42" s="4"/>
      <c r="AI42" s="4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11">
        <f>SUM(AK42:AY42)</f>
        <v>0</v>
      </c>
    </row>
    <row r="43" spans="1:52" ht="15" customHeight="1">
      <c r="A43" s="16" t="s">
        <v>68</v>
      </c>
      <c r="B43" s="16"/>
      <c r="C43" s="2">
        <v>1</v>
      </c>
      <c r="D43" s="17" t="s">
        <v>69</v>
      </c>
      <c r="E43" s="17"/>
      <c r="F43" s="17"/>
      <c r="G43" s="18">
        <v>24</v>
      </c>
      <c r="H43" s="18"/>
      <c r="I43" s="18"/>
      <c r="J43" s="18"/>
      <c r="K43" s="18"/>
      <c r="L43" s="2">
        <v>24</v>
      </c>
      <c r="M43" s="18">
        <v>11.11</v>
      </c>
      <c r="N43" s="18"/>
      <c r="O43" s="18"/>
      <c r="P43" s="18">
        <v>11.11</v>
      </c>
      <c r="Q43" s="18"/>
      <c r="R43" s="18"/>
      <c r="S43" s="18"/>
      <c r="T43" s="18"/>
      <c r="U43" s="18">
        <v>12.31</v>
      </c>
      <c r="V43" s="18"/>
      <c r="W43" s="18"/>
      <c r="X43" s="18"/>
      <c r="Y43" s="18">
        <v>12.31</v>
      </c>
      <c r="Z43" s="18"/>
      <c r="AA43" s="18"/>
      <c r="AB43" s="18"/>
      <c r="AC43" s="18">
        <v>9.7799999999999998E-2</v>
      </c>
      <c r="AD43" s="18"/>
      <c r="AE43" s="18">
        <v>9.7799999999999998E-2</v>
      </c>
      <c r="AF43" s="18"/>
      <c r="AG43" s="18"/>
      <c r="AH43" s="4"/>
      <c r="AI43" s="4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11">
        <f>SUM(AK43:AY43)</f>
        <v>0</v>
      </c>
    </row>
    <row r="44" spans="1:52" ht="15" customHeight="1" thickBot="1">
      <c r="A44" s="23" t="s">
        <v>35</v>
      </c>
      <c r="B44" s="23"/>
      <c r="C44" s="2">
        <v>1</v>
      </c>
      <c r="D44" s="23" t="s">
        <v>17</v>
      </c>
      <c r="E44" s="23"/>
      <c r="F44" s="23"/>
      <c r="G44" s="22">
        <v>6</v>
      </c>
      <c r="H44" s="22"/>
      <c r="I44" s="22"/>
      <c r="J44" s="22"/>
      <c r="K44" s="22"/>
      <c r="L44" s="2">
        <v>6</v>
      </c>
      <c r="M44" s="22">
        <v>2.54</v>
      </c>
      <c r="N44" s="22"/>
      <c r="O44" s="22"/>
      <c r="P44" s="22">
        <v>2.54</v>
      </c>
      <c r="Q44" s="22"/>
      <c r="R44" s="22"/>
      <c r="S44" s="22"/>
      <c r="T44" s="22"/>
      <c r="U44" s="22">
        <v>3.05</v>
      </c>
      <c r="V44" s="22"/>
      <c r="W44" s="22"/>
      <c r="X44" s="22"/>
      <c r="Y44" s="22">
        <v>3.05</v>
      </c>
      <c r="Z44" s="22"/>
      <c r="AA44" s="22"/>
      <c r="AB44" s="22"/>
      <c r="AC44" s="22">
        <v>2.6700000000000002E-2</v>
      </c>
      <c r="AD44" s="22"/>
      <c r="AE44" s="22">
        <v>2.6700000000000002E-2</v>
      </c>
      <c r="AF44" s="22"/>
      <c r="AG44" s="22"/>
      <c r="AH44" s="4"/>
      <c r="AI44" s="4"/>
    </row>
    <row r="45" spans="1:52" ht="16.899999999999999" customHeight="1">
      <c r="A45" s="19" t="s">
        <v>2</v>
      </c>
      <c r="B45" s="19"/>
      <c r="C45" s="7">
        <v>65</v>
      </c>
      <c r="D45" s="19"/>
      <c r="E45" s="19"/>
      <c r="F45" s="19"/>
      <c r="G45" s="19"/>
      <c r="H45" s="19"/>
      <c r="I45" s="19"/>
      <c r="J45" s="19"/>
      <c r="K45" s="19"/>
      <c r="L45" s="8">
        <v>1542</v>
      </c>
      <c r="M45" s="20">
        <v>666.52</v>
      </c>
      <c r="N45" s="20"/>
      <c r="O45" s="20"/>
      <c r="P45" s="20">
        <v>666.52</v>
      </c>
      <c r="Q45" s="20"/>
      <c r="R45" s="20"/>
      <c r="S45" s="20"/>
      <c r="T45" s="20"/>
      <c r="U45" s="20">
        <v>737.72</v>
      </c>
      <c r="V45" s="20"/>
      <c r="W45" s="20"/>
      <c r="X45" s="20"/>
      <c r="Y45" s="20">
        <v>737.72</v>
      </c>
      <c r="Z45" s="20"/>
      <c r="AA45" s="20"/>
      <c r="AB45" s="20"/>
      <c r="AC45" s="19"/>
      <c r="AD45" s="19"/>
      <c r="AE45" s="20">
        <v>5.4851999999999999</v>
      </c>
      <c r="AF45" s="20"/>
      <c r="AG45" s="20"/>
      <c r="AH45" s="4"/>
      <c r="AI45" s="4"/>
    </row>
    <row r="46" spans="1:52" ht="16.899999999999999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1"/>
      <c r="AD46" s="1"/>
      <c r="AE46" s="3"/>
      <c r="AF46" s="3"/>
      <c r="AG46" s="3"/>
      <c r="AH46" s="4"/>
      <c r="AI46" s="4"/>
    </row>
    <row r="47" spans="1:52" ht="15" customHeight="1">
      <c r="A47" s="1" t="s">
        <v>1</v>
      </c>
      <c r="B47" s="1"/>
      <c r="C47" s="1" t="s">
        <v>6</v>
      </c>
      <c r="D47" s="6"/>
      <c r="E47" s="1" t="s">
        <v>0</v>
      </c>
      <c r="F47" s="16" t="s">
        <v>7</v>
      </c>
      <c r="G47" s="16"/>
      <c r="H47" s="16"/>
      <c r="I47" s="16"/>
      <c r="J47" s="16"/>
      <c r="K47" s="16"/>
      <c r="L47" s="1" t="s">
        <v>10</v>
      </c>
      <c r="M47" s="6"/>
      <c r="N47" s="6" t="s">
        <v>8</v>
      </c>
      <c r="O47" s="1"/>
      <c r="P47" s="16" t="s">
        <v>9</v>
      </c>
      <c r="Q47" s="16"/>
      <c r="R47" s="16"/>
      <c r="S47" s="16"/>
      <c r="T47" s="16"/>
      <c r="U47" s="16" t="s">
        <v>4</v>
      </c>
      <c r="V47" s="16"/>
      <c r="W47" s="16"/>
      <c r="X47" s="16"/>
      <c r="Y47" s="16" t="s">
        <v>3</v>
      </c>
      <c r="Z47" s="16"/>
      <c r="AA47" s="16"/>
      <c r="AB47" s="16"/>
      <c r="AC47" s="6"/>
      <c r="AD47" s="24" t="s">
        <v>5</v>
      </c>
      <c r="AE47" s="24"/>
      <c r="AF47" s="24"/>
      <c r="AG47" s="4"/>
      <c r="AH47" s="4"/>
      <c r="AI47" s="4"/>
    </row>
    <row r="48" spans="1:52" ht="15" customHeight="1">
      <c r="A48" s="16" t="s">
        <v>13</v>
      </c>
      <c r="B48" s="16"/>
      <c r="C48" s="2">
        <v>1</v>
      </c>
      <c r="D48" s="16" t="s">
        <v>15</v>
      </c>
      <c r="E48" s="16"/>
      <c r="F48" s="16"/>
      <c r="G48" s="18">
        <v>48</v>
      </c>
      <c r="H48" s="18"/>
      <c r="I48" s="18"/>
      <c r="J48" s="18"/>
      <c r="K48" s="18"/>
      <c r="L48" s="2">
        <v>48</v>
      </c>
      <c r="M48" s="18">
        <v>11.66</v>
      </c>
      <c r="N48" s="18"/>
      <c r="O48" s="18"/>
      <c r="P48" s="18">
        <v>11.66</v>
      </c>
      <c r="Q48" s="18"/>
      <c r="R48" s="18"/>
      <c r="S48" s="18"/>
      <c r="T48" s="18"/>
      <c r="U48" s="18">
        <v>13.79</v>
      </c>
      <c r="V48" s="18"/>
      <c r="W48" s="18"/>
      <c r="X48" s="18"/>
      <c r="Y48" s="18">
        <v>13.79</v>
      </c>
      <c r="Z48" s="18"/>
      <c r="AA48" s="18"/>
      <c r="AB48" s="18"/>
      <c r="AC48" s="18">
        <v>0.2132</v>
      </c>
      <c r="AD48" s="18"/>
      <c r="AE48" s="18">
        <v>0.2132</v>
      </c>
      <c r="AF48" s="18"/>
      <c r="AG48" s="18"/>
      <c r="AH48" s="4"/>
      <c r="AI48" s="4"/>
    </row>
    <row r="49" spans="1:35" ht="15" customHeight="1">
      <c r="A49" s="16" t="s">
        <v>70</v>
      </c>
      <c r="B49" s="16"/>
      <c r="C49" s="2">
        <v>3</v>
      </c>
      <c r="D49" s="16" t="s">
        <v>27</v>
      </c>
      <c r="E49" s="16"/>
      <c r="F49" s="16"/>
      <c r="G49" s="18">
        <v>48</v>
      </c>
      <c r="H49" s="18"/>
      <c r="I49" s="18"/>
      <c r="J49" s="18"/>
      <c r="K49" s="18"/>
      <c r="L49" s="2">
        <v>144</v>
      </c>
      <c r="M49" s="18">
        <v>12.38</v>
      </c>
      <c r="N49" s="18"/>
      <c r="O49" s="18"/>
      <c r="P49" s="18">
        <v>37.14</v>
      </c>
      <c r="Q49" s="18"/>
      <c r="R49" s="18"/>
      <c r="S49" s="18"/>
      <c r="T49" s="18"/>
      <c r="U49" s="18">
        <v>14.9</v>
      </c>
      <c r="V49" s="18"/>
      <c r="W49" s="18"/>
      <c r="X49" s="18"/>
      <c r="Y49" s="18">
        <v>44.7</v>
      </c>
      <c r="Z49" s="18"/>
      <c r="AA49" s="18"/>
      <c r="AB49" s="18"/>
      <c r="AC49" s="18">
        <v>0.28039999999999998</v>
      </c>
      <c r="AD49" s="18"/>
      <c r="AE49" s="18">
        <v>0.84119999999999995</v>
      </c>
      <c r="AF49" s="18"/>
      <c r="AG49" s="18"/>
      <c r="AH49" s="4"/>
      <c r="AI49" s="4"/>
    </row>
    <row r="50" spans="1:35" ht="15" customHeight="1">
      <c r="A50" s="16" t="s">
        <v>25</v>
      </c>
      <c r="B50" s="16"/>
      <c r="C50" s="2">
        <v>1</v>
      </c>
      <c r="D50" s="16" t="s">
        <v>11</v>
      </c>
      <c r="E50" s="16"/>
      <c r="F50" s="16"/>
      <c r="G50" s="18">
        <v>48</v>
      </c>
      <c r="H50" s="18"/>
      <c r="I50" s="18"/>
      <c r="J50" s="18"/>
      <c r="K50" s="18"/>
      <c r="L50" s="2">
        <v>48</v>
      </c>
      <c r="M50" s="18">
        <v>12.77</v>
      </c>
      <c r="N50" s="18"/>
      <c r="O50" s="18"/>
      <c r="P50" s="18">
        <v>12.77</v>
      </c>
      <c r="Q50" s="18"/>
      <c r="R50" s="18"/>
      <c r="S50" s="18"/>
      <c r="T50" s="18"/>
      <c r="U50" s="18">
        <v>15.28</v>
      </c>
      <c r="V50" s="18"/>
      <c r="W50" s="18"/>
      <c r="X50" s="18"/>
      <c r="Y50" s="18">
        <v>15.28</v>
      </c>
      <c r="Z50" s="18"/>
      <c r="AA50" s="18"/>
      <c r="AB50" s="18"/>
      <c r="AC50" s="18">
        <v>0.28039999999999998</v>
      </c>
      <c r="AD50" s="18"/>
      <c r="AE50" s="18">
        <v>0.28039999999999998</v>
      </c>
      <c r="AF50" s="18"/>
      <c r="AG50" s="18"/>
      <c r="AH50" s="4"/>
      <c r="AI50" s="4"/>
    </row>
    <row r="51" spans="1:35" ht="15" customHeight="1">
      <c r="A51" s="16" t="s">
        <v>71</v>
      </c>
      <c r="B51" s="16"/>
      <c r="C51" s="2">
        <v>6</v>
      </c>
      <c r="D51" s="16" t="s">
        <v>17</v>
      </c>
      <c r="E51" s="16"/>
      <c r="F51" s="16"/>
      <c r="G51" s="18">
        <v>48</v>
      </c>
      <c r="H51" s="18"/>
      <c r="I51" s="18"/>
      <c r="J51" s="18"/>
      <c r="K51" s="18"/>
      <c r="L51" s="2">
        <v>288</v>
      </c>
      <c r="M51" s="18">
        <v>13.15</v>
      </c>
      <c r="N51" s="18"/>
      <c r="O51" s="18"/>
      <c r="P51" s="18">
        <v>78.900000000000006</v>
      </c>
      <c r="Q51" s="18"/>
      <c r="R51" s="18"/>
      <c r="S51" s="18"/>
      <c r="T51" s="18"/>
      <c r="U51" s="18">
        <v>15.67</v>
      </c>
      <c r="V51" s="18"/>
      <c r="W51" s="18"/>
      <c r="X51" s="18"/>
      <c r="Y51" s="18">
        <v>94.02</v>
      </c>
      <c r="Z51" s="18"/>
      <c r="AA51" s="18"/>
      <c r="AB51" s="18"/>
      <c r="AC51" s="18">
        <v>0.28039999999999998</v>
      </c>
      <c r="AD51" s="18"/>
      <c r="AE51" s="18">
        <v>1.6823999999999999</v>
      </c>
      <c r="AF51" s="18"/>
      <c r="AG51" s="18"/>
      <c r="AH51" s="4"/>
      <c r="AI51" s="4"/>
    </row>
    <row r="52" spans="1:35" ht="15" customHeight="1">
      <c r="A52" s="16" t="s">
        <v>72</v>
      </c>
      <c r="B52" s="16"/>
      <c r="C52" s="2">
        <v>2</v>
      </c>
      <c r="D52" s="16" t="s">
        <v>19</v>
      </c>
      <c r="E52" s="16"/>
      <c r="F52" s="16"/>
      <c r="G52" s="18">
        <v>48</v>
      </c>
      <c r="H52" s="18"/>
      <c r="I52" s="18"/>
      <c r="J52" s="18"/>
      <c r="K52" s="18"/>
      <c r="L52" s="2">
        <v>96</v>
      </c>
      <c r="M52" s="18">
        <v>13.58</v>
      </c>
      <c r="N52" s="18"/>
      <c r="O52" s="18"/>
      <c r="P52" s="18">
        <v>27.16</v>
      </c>
      <c r="Q52" s="18"/>
      <c r="R52" s="18"/>
      <c r="S52" s="18"/>
      <c r="T52" s="18"/>
      <c r="U52" s="18">
        <v>16.100000000000001</v>
      </c>
      <c r="V52" s="18"/>
      <c r="W52" s="18"/>
      <c r="X52" s="18"/>
      <c r="Y52" s="18">
        <v>32.200000000000003</v>
      </c>
      <c r="Z52" s="18"/>
      <c r="AA52" s="18"/>
      <c r="AB52" s="18"/>
      <c r="AC52" s="18">
        <v>0.28039999999999998</v>
      </c>
      <c r="AD52" s="18"/>
      <c r="AE52" s="18">
        <v>0.56079999999999997</v>
      </c>
      <c r="AF52" s="18"/>
      <c r="AG52" s="18"/>
      <c r="AH52" s="4"/>
      <c r="AI52" s="4"/>
    </row>
    <row r="53" spans="1:35" ht="15" customHeight="1">
      <c r="A53" s="16" t="s">
        <v>73</v>
      </c>
      <c r="B53" s="16"/>
      <c r="C53" s="2">
        <v>6</v>
      </c>
      <c r="D53" s="16" t="s">
        <v>12</v>
      </c>
      <c r="E53" s="16"/>
      <c r="F53" s="16"/>
      <c r="G53" s="18">
        <v>48</v>
      </c>
      <c r="H53" s="18"/>
      <c r="I53" s="18"/>
      <c r="J53" s="18"/>
      <c r="K53" s="18"/>
      <c r="L53" s="2">
        <v>288</v>
      </c>
      <c r="M53" s="18">
        <v>14.06</v>
      </c>
      <c r="N53" s="18"/>
      <c r="O53" s="18"/>
      <c r="P53" s="18">
        <v>84.36</v>
      </c>
      <c r="Q53" s="18"/>
      <c r="R53" s="18"/>
      <c r="S53" s="18"/>
      <c r="T53" s="18"/>
      <c r="U53" s="18">
        <v>16.579999999999998</v>
      </c>
      <c r="V53" s="18"/>
      <c r="W53" s="18"/>
      <c r="X53" s="18"/>
      <c r="Y53" s="18">
        <v>99.48</v>
      </c>
      <c r="Z53" s="18"/>
      <c r="AA53" s="18"/>
      <c r="AB53" s="18"/>
      <c r="AC53" s="18">
        <v>0.28039999999999998</v>
      </c>
      <c r="AD53" s="18"/>
      <c r="AE53" s="18">
        <v>1.6823999999999999</v>
      </c>
      <c r="AF53" s="18"/>
      <c r="AG53" s="18"/>
      <c r="AH53" s="4"/>
      <c r="AI53" s="4"/>
    </row>
    <row r="54" spans="1:35" ht="15" customHeight="1">
      <c r="A54" s="16" t="s">
        <v>74</v>
      </c>
      <c r="B54" s="16"/>
      <c r="C54" s="2">
        <v>2</v>
      </c>
      <c r="D54" s="16" t="s">
        <v>20</v>
      </c>
      <c r="E54" s="16"/>
      <c r="F54" s="16"/>
      <c r="G54" s="18">
        <v>48</v>
      </c>
      <c r="H54" s="18"/>
      <c r="I54" s="18"/>
      <c r="J54" s="18"/>
      <c r="K54" s="18"/>
      <c r="L54" s="2">
        <v>96</v>
      </c>
      <c r="M54" s="18">
        <v>14.45</v>
      </c>
      <c r="N54" s="18"/>
      <c r="O54" s="18"/>
      <c r="P54" s="18">
        <v>28.9</v>
      </c>
      <c r="Q54" s="18"/>
      <c r="R54" s="18"/>
      <c r="S54" s="18"/>
      <c r="T54" s="18"/>
      <c r="U54" s="18">
        <v>17.18</v>
      </c>
      <c r="V54" s="18"/>
      <c r="W54" s="18"/>
      <c r="X54" s="18"/>
      <c r="Y54" s="18">
        <v>34.36</v>
      </c>
      <c r="Z54" s="18"/>
      <c r="AA54" s="18"/>
      <c r="AB54" s="18"/>
      <c r="AC54" s="18">
        <v>0.3276</v>
      </c>
      <c r="AD54" s="18"/>
      <c r="AE54" s="18">
        <v>0.6552</v>
      </c>
      <c r="AF54" s="18"/>
      <c r="AG54" s="18"/>
      <c r="AH54" s="4"/>
      <c r="AI54" s="4"/>
    </row>
    <row r="55" spans="1:35" ht="15" customHeight="1">
      <c r="A55" s="16" t="s">
        <v>75</v>
      </c>
      <c r="B55" s="16"/>
      <c r="C55" s="2">
        <v>4</v>
      </c>
      <c r="D55" s="16" t="s">
        <v>21</v>
      </c>
      <c r="E55" s="16"/>
      <c r="F55" s="16"/>
      <c r="G55" s="18">
        <v>48</v>
      </c>
      <c r="H55" s="18"/>
      <c r="I55" s="18"/>
      <c r="J55" s="18"/>
      <c r="K55" s="18"/>
      <c r="L55" s="2">
        <v>192</v>
      </c>
      <c r="M55" s="18">
        <v>14.78</v>
      </c>
      <c r="N55" s="18"/>
      <c r="O55" s="18"/>
      <c r="P55" s="18">
        <v>59.12</v>
      </c>
      <c r="Q55" s="18"/>
      <c r="R55" s="18"/>
      <c r="S55" s="18"/>
      <c r="T55" s="18"/>
      <c r="U55" s="18">
        <v>17.52</v>
      </c>
      <c r="V55" s="18"/>
      <c r="W55" s="18"/>
      <c r="X55" s="18"/>
      <c r="Y55" s="18">
        <v>70.08</v>
      </c>
      <c r="Z55" s="18"/>
      <c r="AA55" s="18"/>
      <c r="AB55" s="18"/>
      <c r="AC55" s="18">
        <v>0.3276</v>
      </c>
      <c r="AD55" s="18"/>
      <c r="AE55" s="18">
        <v>1.3104</v>
      </c>
      <c r="AF55" s="18"/>
      <c r="AG55" s="18"/>
      <c r="AH55" s="4"/>
      <c r="AI55" s="4"/>
    </row>
    <row r="56" spans="1:35" ht="15" customHeight="1">
      <c r="A56" s="16" t="s">
        <v>76</v>
      </c>
      <c r="B56" s="16"/>
      <c r="C56" s="2">
        <v>1</v>
      </c>
      <c r="D56" s="16" t="s">
        <v>22</v>
      </c>
      <c r="E56" s="16"/>
      <c r="F56" s="16"/>
      <c r="G56" s="18">
        <v>48</v>
      </c>
      <c r="H56" s="18"/>
      <c r="I56" s="18"/>
      <c r="J56" s="18"/>
      <c r="K56" s="18"/>
      <c r="L56" s="2">
        <v>48</v>
      </c>
      <c r="M56" s="18">
        <v>15.22</v>
      </c>
      <c r="N56" s="18"/>
      <c r="O56" s="18"/>
      <c r="P56" s="18">
        <v>15.22</v>
      </c>
      <c r="Q56" s="18"/>
      <c r="R56" s="18"/>
      <c r="S56" s="18"/>
      <c r="T56" s="18"/>
      <c r="U56" s="18">
        <v>17.95</v>
      </c>
      <c r="V56" s="18"/>
      <c r="W56" s="18"/>
      <c r="X56" s="18"/>
      <c r="Y56" s="18">
        <v>17.95</v>
      </c>
      <c r="Z56" s="18"/>
      <c r="AA56" s="18"/>
      <c r="AB56" s="18"/>
      <c r="AC56" s="18">
        <v>0.3276</v>
      </c>
      <c r="AD56" s="18"/>
      <c r="AE56" s="18">
        <v>0.3276</v>
      </c>
      <c r="AF56" s="18"/>
      <c r="AG56" s="18"/>
      <c r="AH56" s="4"/>
      <c r="AI56" s="4"/>
    </row>
    <row r="57" spans="1:35" ht="15" customHeight="1">
      <c r="A57" s="16" t="s">
        <v>77</v>
      </c>
      <c r="B57" s="16"/>
      <c r="C57" s="2">
        <v>1</v>
      </c>
      <c r="D57" s="16" t="s">
        <v>24</v>
      </c>
      <c r="E57" s="16"/>
      <c r="F57" s="16"/>
      <c r="G57" s="18">
        <v>48</v>
      </c>
      <c r="H57" s="18"/>
      <c r="I57" s="18"/>
      <c r="J57" s="18"/>
      <c r="K57" s="18"/>
      <c r="L57" s="2">
        <v>48</v>
      </c>
      <c r="M57" s="18">
        <v>15.5</v>
      </c>
      <c r="N57" s="18"/>
      <c r="O57" s="18"/>
      <c r="P57" s="18">
        <v>15.5</v>
      </c>
      <c r="Q57" s="18"/>
      <c r="R57" s="18"/>
      <c r="S57" s="18"/>
      <c r="T57" s="18"/>
      <c r="U57" s="18">
        <v>18.239999999999998</v>
      </c>
      <c r="V57" s="18"/>
      <c r="W57" s="18"/>
      <c r="X57" s="18"/>
      <c r="Y57" s="18">
        <v>18.239999999999998</v>
      </c>
      <c r="Z57" s="18"/>
      <c r="AA57" s="18"/>
      <c r="AB57" s="18"/>
      <c r="AC57" s="18">
        <v>0.3276</v>
      </c>
      <c r="AD57" s="18"/>
      <c r="AE57" s="18">
        <v>0.3276</v>
      </c>
      <c r="AF57" s="18"/>
      <c r="AG57" s="18"/>
      <c r="AH57" s="4"/>
      <c r="AI57" s="4"/>
    </row>
    <row r="58" spans="1:35" ht="15" customHeight="1">
      <c r="A58" s="16" t="s">
        <v>37</v>
      </c>
      <c r="B58" s="16"/>
      <c r="C58" s="2">
        <v>1</v>
      </c>
      <c r="D58" s="17" t="s">
        <v>78</v>
      </c>
      <c r="E58" s="17"/>
      <c r="F58" s="17"/>
      <c r="G58" s="18">
        <v>48</v>
      </c>
      <c r="H58" s="18"/>
      <c r="I58" s="18"/>
      <c r="J58" s="18"/>
      <c r="K58" s="18"/>
      <c r="L58" s="2">
        <v>48</v>
      </c>
      <c r="M58" s="18">
        <v>11.18</v>
      </c>
      <c r="N58" s="18"/>
      <c r="O58" s="18"/>
      <c r="P58" s="18">
        <v>11.18</v>
      </c>
      <c r="Q58" s="18"/>
      <c r="R58" s="18"/>
      <c r="S58" s="18"/>
      <c r="T58" s="18"/>
      <c r="U58" s="18">
        <v>13.31</v>
      </c>
      <c r="V58" s="18"/>
      <c r="W58" s="18"/>
      <c r="X58" s="18"/>
      <c r="Y58" s="18">
        <v>13.31</v>
      </c>
      <c r="Z58" s="18"/>
      <c r="AA58" s="18"/>
      <c r="AB58" s="18"/>
      <c r="AC58" s="18">
        <v>0.2132</v>
      </c>
      <c r="AD58" s="18"/>
      <c r="AE58" s="18">
        <v>0.2132</v>
      </c>
      <c r="AF58" s="18"/>
      <c r="AG58" s="18"/>
      <c r="AH58" s="4"/>
      <c r="AI58" s="4"/>
    </row>
    <row r="59" spans="1:35" ht="15" customHeight="1">
      <c r="A59" s="16" t="s">
        <v>38</v>
      </c>
      <c r="B59" s="16"/>
      <c r="C59" s="2">
        <v>1</v>
      </c>
      <c r="D59" s="17" t="s">
        <v>79</v>
      </c>
      <c r="E59" s="17"/>
      <c r="F59" s="17"/>
      <c r="G59" s="18">
        <v>48</v>
      </c>
      <c r="H59" s="18"/>
      <c r="I59" s="18"/>
      <c r="J59" s="18"/>
      <c r="K59" s="18"/>
      <c r="L59" s="2">
        <v>48</v>
      </c>
      <c r="M59" s="18">
        <v>12.01</v>
      </c>
      <c r="N59" s="18"/>
      <c r="O59" s="18"/>
      <c r="P59" s="18">
        <v>12.01</v>
      </c>
      <c r="Q59" s="18"/>
      <c r="R59" s="18"/>
      <c r="S59" s="18"/>
      <c r="T59" s="18"/>
      <c r="U59" s="18">
        <v>14.52</v>
      </c>
      <c r="V59" s="18"/>
      <c r="W59" s="18"/>
      <c r="X59" s="18"/>
      <c r="Y59" s="18">
        <v>14.52</v>
      </c>
      <c r="Z59" s="18"/>
      <c r="AA59" s="18"/>
      <c r="AB59" s="18"/>
      <c r="AC59" s="18">
        <v>0.28039999999999998</v>
      </c>
      <c r="AD59" s="18"/>
      <c r="AE59" s="18">
        <v>0.28039999999999998</v>
      </c>
      <c r="AF59" s="18"/>
      <c r="AG59" s="18"/>
      <c r="AH59" s="4"/>
      <c r="AI59" s="4"/>
    </row>
    <row r="60" spans="1:35" ht="15" customHeight="1">
      <c r="A60" s="16" t="s">
        <v>80</v>
      </c>
      <c r="B60" s="16"/>
      <c r="C60" s="2">
        <v>1</v>
      </c>
      <c r="D60" s="17" t="s">
        <v>81</v>
      </c>
      <c r="E60" s="17"/>
      <c r="F60" s="17"/>
      <c r="G60" s="18">
        <v>48</v>
      </c>
      <c r="H60" s="18"/>
      <c r="I60" s="18"/>
      <c r="J60" s="18"/>
      <c r="K60" s="18"/>
      <c r="L60" s="2">
        <v>48</v>
      </c>
      <c r="M60" s="18">
        <v>12.62</v>
      </c>
      <c r="N60" s="18"/>
      <c r="O60" s="18"/>
      <c r="P60" s="18">
        <v>12.62</v>
      </c>
      <c r="Q60" s="18"/>
      <c r="R60" s="18"/>
      <c r="S60" s="18"/>
      <c r="T60" s="18"/>
      <c r="U60" s="18">
        <v>15.14</v>
      </c>
      <c r="V60" s="18"/>
      <c r="W60" s="18"/>
      <c r="X60" s="18"/>
      <c r="Y60" s="18">
        <v>15.14</v>
      </c>
      <c r="Z60" s="18"/>
      <c r="AA60" s="18"/>
      <c r="AB60" s="18"/>
      <c r="AC60" s="18">
        <v>0.28039999999999998</v>
      </c>
      <c r="AD60" s="18"/>
      <c r="AE60" s="18">
        <v>0.28039999999999998</v>
      </c>
      <c r="AF60" s="18"/>
      <c r="AG60" s="18"/>
      <c r="AH60" s="4"/>
      <c r="AI60" s="4"/>
    </row>
    <row r="61" spans="1:35" ht="23.85" customHeight="1">
      <c r="A61" s="16" t="s">
        <v>82</v>
      </c>
      <c r="B61" s="16"/>
      <c r="C61" s="2">
        <v>1</v>
      </c>
      <c r="D61" s="17" t="s">
        <v>83</v>
      </c>
      <c r="E61" s="17"/>
      <c r="F61" s="17"/>
      <c r="G61" s="18">
        <v>48</v>
      </c>
      <c r="H61" s="18"/>
      <c r="I61" s="18"/>
      <c r="J61" s="18"/>
      <c r="K61" s="18"/>
      <c r="L61" s="2">
        <v>48</v>
      </c>
      <c r="M61" s="18">
        <v>13.88</v>
      </c>
      <c r="N61" s="18"/>
      <c r="O61" s="18"/>
      <c r="P61" s="18">
        <v>13.88</v>
      </c>
      <c r="Q61" s="18"/>
      <c r="R61" s="18"/>
      <c r="S61" s="18"/>
      <c r="T61" s="18"/>
      <c r="U61" s="18">
        <v>16.62</v>
      </c>
      <c r="V61" s="18"/>
      <c r="W61" s="18"/>
      <c r="X61" s="18"/>
      <c r="Y61" s="18">
        <v>16.62</v>
      </c>
      <c r="Z61" s="18"/>
      <c r="AA61" s="18"/>
      <c r="AB61" s="18"/>
      <c r="AC61" s="18">
        <v>0.3276</v>
      </c>
      <c r="AD61" s="18"/>
      <c r="AE61" s="18">
        <v>0.3276</v>
      </c>
      <c r="AF61" s="18"/>
      <c r="AG61" s="18"/>
      <c r="AH61" s="4"/>
      <c r="AI61" s="4"/>
    </row>
    <row r="62" spans="1:35" ht="15" customHeight="1">
      <c r="A62" s="16" t="s">
        <v>84</v>
      </c>
      <c r="B62" s="16"/>
      <c r="C62" s="2">
        <v>1</v>
      </c>
      <c r="D62" s="17" t="s">
        <v>85</v>
      </c>
      <c r="E62" s="17"/>
      <c r="F62" s="17"/>
      <c r="G62" s="18">
        <v>48</v>
      </c>
      <c r="H62" s="18"/>
      <c r="I62" s="18"/>
      <c r="J62" s="18"/>
      <c r="K62" s="18"/>
      <c r="L62" s="2">
        <v>48</v>
      </c>
      <c r="M62" s="18">
        <v>15.91</v>
      </c>
      <c r="N62" s="18"/>
      <c r="O62" s="18"/>
      <c r="P62" s="18">
        <v>15.91</v>
      </c>
      <c r="Q62" s="18"/>
      <c r="R62" s="18"/>
      <c r="S62" s="18"/>
      <c r="T62" s="18"/>
      <c r="U62" s="18">
        <v>18.649999999999999</v>
      </c>
      <c r="V62" s="18"/>
      <c r="W62" s="18"/>
      <c r="X62" s="18"/>
      <c r="Y62" s="18">
        <v>18.649999999999999</v>
      </c>
      <c r="Z62" s="18"/>
      <c r="AA62" s="18"/>
      <c r="AB62" s="18"/>
      <c r="AC62" s="18">
        <v>0.3276</v>
      </c>
      <c r="AD62" s="18"/>
      <c r="AE62" s="18">
        <v>0.3276</v>
      </c>
      <c r="AF62" s="18"/>
      <c r="AG62" s="18"/>
      <c r="AH62" s="4"/>
      <c r="AI62" s="4"/>
    </row>
    <row r="63" spans="1:35" ht="15" customHeight="1" thickBot="1">
      <c r="A63" s="23" t="s">
        <v>86</v>
      </c>
      <c r="B63" s="23"/>
      <c r="C63" s="2">
        <v>1</v>
      </c>
      <c r="D63" s="23" t="s">
        <v>22</v>
      </c>
      <c r="E63" s="23"/>
      <c r="F63" s="23"/>
      <c r="G63" s="22">
        <v>6</v>
      </c>
      <c r="H63" s="22"/>
      <c r="I63" s="22"/>
      <c r="J63" s="22"/>
      <c r="K63" s="22"/>
      <c r="L63" s="2">
        <v>6</v>
      </c>
      <c r="M63" s="22">
        <v>1.9</v>
      </c>
      <c r="N63" s="22"/>
      <c r="O63" s="22"/>
      <c r="P63" s="22">
        <v>1.9</v>
      </c>
      <c r="Q63" s="22"/>
      <c r="R63" s="22"/>
      <c r="S63" s="22"/>
      <c r="T63" s="22"/>
      <c r="U63" s="22">
        <v>2.65</v>
      </c>
      <c r="V63" s="22"/>
      <c r="W63" s="22"/>
      <c r="X63" s="22"/>
      <c r="Y63" s="22">
        <v>2.65</v>
      </c>
      <c r="Z63" s="22"/>
      <c r="AA63" s="22"/>
      <c r="AB63" s="22"/>
      <c r="AC63" s="22">
        <v>5.2200000000000003E-2</v>
      </c>
      <c r="AD63" s="22"/>
      <c r="AE63" s="22">
        <v>5.2200000000000003E-2</v>
      </c>
      <c r="AF63" s="22"/>
      <c r="AG63" s="22"/>
      <c r="AH63" s="4"/>
      <c r="AI63" s="4"/>
    </row>
    <row r="64" spans="1:35" ht="16.899999999999999" customHeight="1">
      <c r="A64" s="19" t="s">
        <v>2</v>
      </c>
      <c r="B64" s="19"/>
      <c r="C64" s="7">
        <v>33</v>
      </c>
      <c r="D64" s="19"/>
      <c r="E64" s="19"/>
      <c r="F64" s="19"/>
      <c r="G64" s="19"/>
      <c r="H64" s="19"/>
      <c r="I64" s="19"/>
      <c r="J64" s="19"/>
      <c r="K64" s="19"/>
      <c r="L64" s="8">
        <v>1542</v>
      </c>
      <c r="M64" s="20">
        <v>438.23</v>
      </c>
      <c r="N64" s="20"/>
      <c r="O64" s="20"/>
      <c r="P64" s="20">
        <v>438.23</v>
      </c>
      <c r="Q64" s="20"/>
      <c r="R64" s="20"/>
      <c r="S64" s="20"/>
      <c r="T64" s="20"/>
      <c r="U64" s="20">
        <v>520.99</v>
      </c>
      <c r="V64" s="20"/>
      <c r="W64" s="20"/>
      <c r="X64" s="20"/>
      <c r="Y64" s="20">
        <v>520.99</v>
      </c>
      <c r="Z64" s="20"/>
      <c r="AA64" s="20"/>
      <c r="AB64" s="20"/>
      <c r="AC64" s="19"/>
      <c r="AD64" s="19"/>
      <c r="AE64" s="20">
        <v>9.3626000000000005</v>
      </c>
      <c r="AF64" s="20"/>
      <c r="AG64" s="20"/>
      <c r="AH64" s="4"/>
      <c r="AI64" s="4"/>
    </row>
  </sheetData>
  <mergeCells count="524">
    <mergeCell ref="F2:K2"/>
    <mergeCell ref="P2:T2"/>
    <mergeCell ref="U2:X2"/>
    <mergeCell ref="Y2:AB2"/>
    <mergeCell ref="AD2:AF2"/>
    <mergeCell ref="A3:B3"/>
    <mergeCell ref="D3:F3"/>
    <mergeCell ref="G3:K3"/>
    <mergeCell ref="M3:O3"/>
    <mergeCell ref="P3:T3"/>
    <mergeCell ref="U3:X3"/>
    <mergeCell ref="Y3:AB3"/>
    <mergeCell ref="AC3:AD3"/>
    <mergeCell ref="AE3:AG3"/>
    <mergeCell ref="A4:B4"/>
    <mergeCell ref="D4:F4"/>
    <mergeCell ref="G4:K4"/>
    <mergeCell ref="M4:O4"/>
    <mergeCell ref="P4:T4"/>
    <mergeCell ref="U4:X4"/>
    <mergeCell ref="Y4:AB4"/>
    <mergeCell ref="AC4:AD4"/>
    <mergeCell ref="AE4:AG4"/>
    <mergeCell ref="A6:B6"/>
    <mergeCell ref="D6:F6"/>
    <mergeCell ref="G6:K6"/>
    <mergeCell ref="M6:O6"/>
    <mergeCell ref="P6:T6"/>
    <mergeCell ref="U6:X6"/>
    <mergeCell ref="Y6:AB6"/>
    <mergeCell ref="AC6:AD6"/>
    <mergeCell ref="AE6:AG6"/>
    <mergeCell ref="AE8:AG8"/>
    <mergeCell ref="A7:B7"/>
    <mergeCell ref="D7:F7"/>
    <mergeCell ref="G7:K7"/>
    <mergeCell ref="M7:O7"/>
    <mergeCell ref="P7:T7"/>
    <mergeCell ref="U7:X7"/>
    <mergeCell ref="Y7:AB7"/>
    <mergeCell ref="AC7:AD7"/>
    <mergeCell ref="AE7:AG7"/>
    <mergeCell ref="AC11:AD11"/>
    <mergeCell ref="Y9:AB9"/>
    <mergeCell ref="AC9:AD9"/>
    <mergeCell ref="A8:B8"/>
    <mergeCell ref="D8:F8"/>
    <mergeCell ref="G8:K8"/>
    <mergeCell ref="M8:O8"/>
    <mergeCell ref="P8:T8"/>
    <mergeCell ref="U8:X8"/>
    <mergeCell ref="Y8:AB8"/>
    <mergeCell ref="AC8:AD8"/>
    <mergeCell ref="AE9:AG9"/>
    <mergeCell ref="A10:B10"/>
    <mergeCell ref="D10:F10"/>
    <mergeCell ref="G10:K10"/>
    <mergeCell ref="M10:O10"/>
    <mergeCell ref="P10:T10"/>
    <mergeCell ref="U10:X10"/>
    <mergeCell ref="AE11:AG11"/>
    <mergeCell ref="AC10:AD10"/>
    <mergeCell ref="AE10:AG10"/>
    <mergeCell ref="A11:B11"/>
    <mergeCell ref="D11:F11"/>
    <mergeCell ref="G11:K11"/>
    <mergeCell ref="M11:O11"/>
    <mergeCell ref="P11:T11"/>
    <mergeCell ref="U11:X11"/>
    <mergeCell ref="Y11:AB11"/>
    <mergeCell ref="Y10:AB10"/>
    <mergeCell ref="A9:B9"/>
    <mergeCell ref="D9:F9"/>
    <mergeCell ref="G9:K9"/>
    <mergeCell ref="M9:O9"/>
    <mergeCell ref="P9:T9"/>
    <mergeCell ref="U9:X9"/>
    <mergeCell ref="F13:K13"/>
    <mergeCell ref="P13:T13"/>
    <mergeCell ref="U13:X13"/>
    <mergeCell ref="Y13:AB13"/>
    <mergeCell ref="AD13:AF13"/>
    <mergeCell ref="A14:B14"/>
    <mergeCell ref="D14:F14"/>
    <mergeCell ref="G14:K14"/>
    <mergeCell ref="M14:O14"/>
    <mergeCell ref="P14:T14"/>
    <mergeCell ref="AC14:AD14"/>
    <mergeCell ref="AE14:AG14"/>
    <mergeCell ref="A15:B15"/>
    <mergeCell ref="D15:F15"/>
    <mergeCell ref="G15:K15"/>
    <mergeCell ref="M15:O15"/>
    <mergeCell ref="P15:T15"/>
    <mergeCell ref="U15:X15"/>
    <mergeCell ref="U16:X16"/>
    <mergeCell ref="Y16:AB16"/>
    <mergeCell ref="U14:X14"/>
    <mergeCell ref="Y14:AB14"/>
    <mergeCell ref="A16:B16"/>
    <mergeCell ref="D16:F16"/>
    <mergeCell ref="G16:K16"/>
    <mergeCell ref="M16:O16"/>
    <mergeCell ref="P16:T16"/>
    <mergeCell ref="Y32:AB32"/>
    <mergeCell ref="AC32:AD32"/>
    <mergeCell ref="Y15:AB15"/>
    <mergeCell ref="AC15:AD15"/>
    <mergeCell ref="AE15:AG15"/>
    <mergeCell ref="Y22:AB22"/>
    <mergeCell ref="AC22:AD22"/>
    <mergeCell ref="AE22:AG22"/>
    <mergeCell ref="Y23:AB23"/>
    <mergeCell ref="A32:B32"/>
    <mergeCell ref="D32:F32"/>
    <mergeCell ref="G32:K32"/>
    <mergeCell ref="M32:O32"/>
    <mergeCell ref="P32:T32"/>
    <mergeCell ref="U32:X32"/>
    <mergeCell ref="AE21:AG21"/>
    <mergeCell ref="A21:B21"/>
    <mergeCell ref="D21:F21"/>
    <mergeCell ref="G21:K21"/>
    <mergeCell ref="M21:O21"/>
    <mergeCell ref="P21:T21"/>
    <mergeCell ref="U21:X21"/>
    <mergeCell ref="Y21:AB21"/>
    <mergeCell ref="AC21:AD21"/>
    <mergeCell ref="A22:B22"/>
    <mergeCell ref="D22:F22"/>
    <mergeCell ref="G22:K22"/>
    <mergeCell ref="M22:O22"/>
    <mergeCell ref="P22:T22"/>
    <mergeCell ref="U22:X22"/>
    <mergeCell ref="A23:B23"/>
    <mergeCell ref="D23:F23"/>
    <mergeCell ref="G23:K23"/>
    <mergeCell ref="M23:O23"/>
    <mergeCell ref="P23:T23"/>
    <mergeCell ref="U23:X23"/>
    <mergeCell ref="AC23:AD23"/>
    <mergeCell ref="AE23:AG23"/>
    <mergeCell ref="A24:B24"/>
    <mergeCell ref="D24:F24"/>
    <mergeCell ref="G24:K24"/>
    <mergeCell ref="M24:O24"/>
    <mergeCell ref="P24:T24"/>
    <mergeCell ref="U24:X24"/>
    <mergeCell ref="Y24:AB24"/>
    <mergeCell ref="AC24:AD24"/>
    <mergeCell ref="AE24:AG24"/>
    <mergeCell ref="F26:K26"/>
    <mergeCell ref="P26:T26"/>
    <mergeCell ref="U26:X26"/>
    <mergeCell ref="Y26:AB26"/>
    <mergeCell ref="AD26:AF26"/>
    <mergeCell ref="A27:B27"/>
    <mergeCell ref="D27:F27"/>
    <mergeCell ref="G27:K27"/>
    <mergeCell ref="M27:O27"/>
    <mergeCell ref="P27:T27"/>
    <mergeCell ref="U27:X27"/>
    <mergeCell ref="Y27:AB27"/>
    <mergeCell ref="AC27:AD27"/>
    <mergeCell ref="AE27:AG27"/>
    <mergeCell ref="A28:B28"/>
    <mergeCell ref="D28:F28"/>
    <mergeCell ref="G28:K28"/>
    <mergeCell ref="M28:O28"/>
    <mergeCell ref="P28:T28"/>
    <mergeCell ref="U28:X28"/>
    <mergeCell ref="Y28:AB28"/>
    <mergeCell ref="AC28:AD28"/>
    <mergeCell ref="AE28:AG28"/>
    <mergeCell ref="A29:B29"/>
    <mergeCell ref="D29:F29"/>
    <mergeCell ref="G29:K29"/>
    <mergeCell ref="M29:O29"/>
    <mergeCell ref="P29:T29"/>
    <mergeCell ref="U29:X29"/>
    <mergeCell ref="Y29:AB29"/>
    <mergeCell ref="AC29:AD29"/>
    <mergeCell ref="AE29:AG29"/>
    <mergeCell ref="A30:B30"/>
    <mergeCell ref="D30:F30"/>
    <mergeCell ref="G30:K30"/>
    <mergeCell ref="M30:O30"/>
    <mergeCell ref="P30:T30"/>
    <mergeCell ref="U30:X30"/>
    <mergeCell ref="Y30:AB30"/>
    <mergeCell ref="AC30:AD30"/>
    <mergeCell ref="AE30:AG30"/>
    <mergeCell ref="A42:B42"/>
    <mergeCell ref="D42:F42"/>
    <mergeCell ref="G42:K42"/>
    <mergeCell ref="M42:O42"/>
    <mergeCell ref="P42:T42"/>
    <mergeCell ref="U42:X42"/>
    <mergeCell ref="Y42:AB42"/>
    <mergeCell ref="AC42:AD42"/>
    <mergeCell ref="AE42:AG42"/>
    <mergeCell ref="A43:B43"/>
    <mergeCell ref="D43:F43"/>
    <mergeCell ref="G43:K43"/>
    <mergeCell ref="M43:O43"/>
    <mergeCell ref="P43:T43"/>
    <mergeCell ref="U43:X43"/>
    <mergeCell ref="Y43:AB43"/>
    <mergeCell ref="AC43:AD43"/>
    <mergeCell ref="AE43:AG43"/>
    <mergeCell ref="A44:B44"/>
    <mergeCell ref="D44:F44"/>
    <mergeCell ref="G44:K44"/>
    <mergeCell ref="M44:O44"/>
    <mergeCell ref="P44:T44"/>
    <mergeCell ref="U44:X44"/>
    <mergeCell ref="Y44:AB44"/>
    <mergeCell ref="AC44:AD44"/>
    <mergeCell ref="AE44:AG44"/>
    <mergeCell ref="A45:B45"/>
    <mergeCell ref="D45:F45"/>
    <mergeCell ref="G45:K45"/>
    <mergeCell ref="M45:O45"/>
    <mergeCell ref="P45:T45"/>
    <mergeCell ref="U45:X45"/>
    <mergeCell ref="Y45:AB45"/>
    <mergeCell ref="AC45:AD45"/>
    <mergeCell ref="AE45:AG45"/>
    <mergeCell ref="F47:K47"/>
    <mergeCell ref="P47:T47"/>
    <mergeCell ref="U47:X47"/>
    <mergeCell ref="Y47:AB47"/>
    <mergeCell ref="AD47:AF47"/>
    <mergeCell ref="A48:B48"/>
    <mergeCell ref="D48:F48"/>
    <mergeCell ref="G48:K48"/>
    <mergeCell ref="M48:O48"/>
    <mergeCell ref="P48:T48"/>
    <mergeCell ref="U48:X48"/>
    <mergeCell ref="Y48:AB48"/>
    <mergeCell ref="AC48:AD48"/>
    <mergeCell ref="AE48:AG48"/>
    <mergeCell ref="A49:B49"/>
    <mergeCell ref="D49:F49"/>
    <mergeCell ref="G49:K49"/>
    <mergeCell ref="M49:O49"/>
    <mergeCell ref="P49:T49"/>
    <mergeCell ref="U49:X49"/>
    <mergeCell ref="Y49:AB49"/>
    <mergeCell ref="AC49:AD49"/>
    <mergeCell ref="AE49:AG49"/>
    <mergeCell ref="A50:B50"/>
    <mergeCell ref="D50:F50"/>
    <mergeCell ref="G50:K50"/>
    <mergeCell ref="M50:O50"/>
    <mergeCell ref="P50:T50"/>
    <mergeCell ref="U50:X50"/>
    <mergeCell ref="Y50:AB50"/>
    <mergeCell ref="AC50:AD50"/>
    <mergeCell ref="AE50:AG50"/>
    <mergeCell ref="A51:B51"/>
    <mergeCell ref="D51:F51"/>
    <mergeCell ref="G51:K51"/>
    <mergeCell ref="M51:O51"/>
    <mergeCell ref="P51:T51"/>
    <mergeCell ref="U51:X51"/>
    <mergeCell ref="Y51:AB51"/>
    <mergeCell ref="AC51:AD51"/>
    <mergeCell ref="AE51:AG51"/>
    <mergeCell ref="A61:B61"/>
    <mergeCell ref="D61:F61"/>
    <mergeCell ref="G61:K61"/>
    <mergeCell ref="M61:O61"/>
    <mergeCell ref="P61:T61"/>
    <mergeCell ref="U61:X61"/>
    <mergeCell ref="Y61:AB61"/>
    <mergeCell ref="AC61:AD61"/>
    <mergeCell ref="AE61:AG61"/>
    <mergeCell ref="A62:B62"/>
    <mergeCell ref="D62:F62"/>
    <mergeCell ref="G62:K62"/>
    <mergeCell ref="M62:O62"/>
    <mergeCell ref="P62:T62"/>
    <mergeCell ref="U62:X62"/>
    <mergeCell ref="A63:B63"/>
    <mergeCell ref="D63:F63"/>
    <mergeCell ref="G63:K63"/>
    <mergeCell ref="M63:O63"/>
    <mergeCell ref="P63:T63"/>
    <mergeCell ref="U63:X63"/>
    <mergeCell ref="Y64:AB64"/>
    <mergeCell ref="AC64:AD64"/>
    <mergeCell ref="Y62:AB62"/>
    <mergeCell ref="AC62:AD62"/>
    <mergeCell ref="AE62:AG62"/>
    <mergeCell ref="Y63:AB63"/>
    <mergeCell ref="AE5:AG5"/>
    <mergeCell ref="AE64:AG64"/>
    <mergeCell ref="AC63:AD63"/>
    <mergeCell ref="AE63:AG63"/>
    <mergeCell ref="AC5:AD5"/>
    <mergeCell ref="Y5:AB5"/>
    <mergeCell ref="Y17:AB17"/>
    <mergeCell ref="AC17:AD17"/>
    <mergeCell ref="AE17:AG17"/>
    <mergeCell ref="AC16:AD16"/>
    <mergeCell ref="AE16:AG16"/>
    <mergeCell ref="Y18:AB18"/>
    <mergeCell ref="AC18:AD18"/>
    <mergeCell ref="AE18:AG18"/>
    <mergeCell ref="AE32:AG32"/>
    <mergeCell ref="Y60:AB60"/>
    <mergeCell ref="AC60:AD60"/>
    <mergeCell ref="AE60:AG60"/>
    <mergeCell ref="A64:B64"/>
    <mergeCell ref="D64:F64"/>
    <mergeCell ref="G64:K64"/>
    <mergeCell ref="M64:O64"/>
    <mergeCell ref="P64:T64"/>
    <mergeCell ref="U64:X64"/>
    <mergeCell ref="D5:F5"/>
    <mergeCell ref="G5:K5"/>
    <mergeCell ref="M5:O5"/>
    <mergeCell ref="P5:T5"/>
    <mergeCell ref="U5:X5"/>
    <mergeCell ref="A5:B5"/>
    <mergeCell ref="A17:B17"/>
    <mergeCell ref="D17:F17"/>
    <mergeCell ref="G17:K17"/>
    <mergeCell ref="M17:O17"/>
    <mergeCell ref="P17:T17"/>
    <mergeCell ref="U17:X17"/>
    <mergeCell ref="A18:B18"/>
    <mergeCell ref="D18:F18"/>
    <mergeCell ref="G18:K18"/>
    <mergeCell ref="M18:O18"/>
    <mergeCell ref="P18:T18"/>
    <mergeCell ref="U18:X18"/>
    <mergeCell ref="A19:B19"/>
    <mergeCell ref="D19:F19"/>
    <mergeCell ref="G19:K19"/>
    <mergeCell ref="M19:O19"/>
    <mergeCell ref="P19:T19"/>
    <mergeCell ref="U19:X19"/>
    <mergeCell ref="Y19:AB19"/>
    <mergeCell ref="AC19:AD19"/>
    <mergeCell ref="AE19:AG19"/>
    <mergeCell ref="A20:B20"/>
    <mergeCell ref="D20:F20"/>
    <mergeCell ref="G20:K20"/>
    <mergeCell ref="M20:O20"/>
    <mergeCell ref="P20:T20"/>
    <mergeCell ref="U20:X20"/>
    <mergeCell ref="Y20:AB20"/>
    <mergeCell ref="AC20:AD20"/>
    <mergeCell ref="AE20:AG20"/>
    <mergeCell ref="A31:B31"/>
    <mergeCell ref="D31:F31"/>
    <mergeCell ref="G31:K31"/>
    <mergeCell ref="M31:O31"/>
    <mergeCell ref="P31:T31"/>
    <mergeCell ref="U31:X31"/>
    <mergeCell ref="Y31:AB31"/>
    <mergeCell ref="AC31:AD31"/>
    <mergeCell ref="AE31:AG31"/>
    <mergeCell ref="A33:B33"/>
    <mergeCell ref="D33:F33"/>
    <mergeCell ref="G33:K33"/>
    <mergeCell ref="M33:O33"/>
    <mergeCell ref="P33:T33"/>
    <mergeCell ref="U33:X33"/>
    <mergeCell ref="Y33:AB33"/>
    <mergeCell ref="AC33:AD33"/>
    <mergeCell ref="AE33:AG33"/>
    <mergeCell ref="A34:B34"/>
    <mergeCell ref="D34:F34"/>
    <mergeCell ref="G34:K34"/>
    <mergeCell ref="M34:O34"/>
    <mergeCell ref="P34:T34"/>
    <mergeCell ref="U34:X34"/>
    <mergeCell ref="Y34:AB34"/>
    <mergeCell ref="AC34:AD34"/>
    <mergeCell ref="AE34:AG34"/>
    <mergeCell ref="A35:B35"/>
    <mergeCell ref="D35:F35"/>
    <mergeCell ref="G35:K35"/>
    <mergeCell ref="M35:O35"/>
    <mergeCell ref="P35:T35"/>
    <mergeCell ref="U35:X35"/>
    <mergeCell ref="Y35:AB35"/>
    <mergeCell ref="AC35:AD35"/>
    <mergeCell ref="AE35:AG35"/>
    <mergeCell ref="A36:B36"/>
    <mergeCell ref="D36:F36"/>
    <mergeCell ref="G36:K36"/>
    <mergeCell ref="M36:O36"/>
    <mergeCell ref="P36:T36"/>
    <mergeCell ref="U36:X36"/>
    <mergeCell ref="Y36:AB36"/>
    <mergeCell ref="AC36:AD36"/>
    <mergeCell ref="AE36:AG36"/>
    <mergeCell ref="A37:B37"/>
    <mergeCell ref="D37:F37"/>
    <mergeCell ref="G37:K37"/>
    <mergeCell ref="M37:O37"/>
    <mergeCell ref="P37:T37"/>
    <mergeCell ref="U37:X37"/>
    <mergeCell ref="Y37:AB37"/>
    <mergeCell ref="AC37:AD37"/>
    <mergeCell ref="AE37:AG37"/>
    <mergeCell ref="A38:B38"/>
    <mergeCell ref="D38:F38"/>
    <mergeCell ref="G38:K38"/>
    <mergeCell ref="M38:O38"/>
    <mergeCell ref="P38:T38"/>
    <mergeCell ref="U38:X38"/>
    <mergeCell ref="Y38:AB38"/>
    <mergeCell ref="AC38:AD38"/>
    <mergeCell ref="AE38:AG38"/>
    <mergeCell ref="A39:B39"/>
    <mergeCell ref="D39:F39"/>
    <mergeCell ref="G39:K39"/>
    <mergeCell ref="M39:O39"/>
    <mergeCell ref="P39:T39"/>
    <mergeCell ref="U39:X39"/>
    <mergeCell ref="Y39:AB39"/>
    <mergeCell ref="AC39:AD39"/>
    <mergeCell ref="AE39:AG39"/>
    <mergeCell ref="A40:B40"/>
    <mergeCell ref="D40:F40"/>
    <mergeCell ref="G40:K40"/>
    <mergeCell ref="M40:O40"/>
    <mergeCell ref="P40:T40"/>
    <mergeCell ref="U40:X40"/>
    <mergeCell ref="Y40:AB40"/>
    <mergeCell ref="AC40:AD40"/>
    <mergeCell ref="AE40:AG40"/>
    <mergeCell ref="A41:B41"/>
    <mergeCell ref="D41:F41"/>
    <mergeCell ref="G41:K41"/>
    <mergeCell ref="M41:O41"/>
    <mergeCell ref="P41:T41"/>
    <mergeCell ref="U41:X41"/>
    <mergeCell ref="Y41:AB41"/>
    <mergeCell ref="AC41:AD41"/>
    <mergeCell ref="AE41:AG41"/>
    <mergeCell ref="A52:B52"/>
    <mergeCell ref="D52:F52"/>
    <mergeCell ref="G52:K52"/>
    <mergeCell ref="M52:O52"/>
    <mergeCell ref="P52:T52"/>
    <mergeCell ref="U52:X52"/>
    <mergeCell ref="Y52:AB52"/>
    <mergeCell ref="AC52:AD52"/>
    <mergeCell ref="AE52:AG52"/>
    <mergeCell ref="A53:B53"/>
    <mergeCell ref="D53:F53"/>
    <mergeCell ref="G53:K53"/>
    <mergeCell ref="M53:O53"/>
    <mergeCell ref="P53:T53"/>
    <mergeCell ref="U53:X53"/>
    <mergeCell ref="Y53:AB53"/>
    <mergeCell ref="AC53:AD53"/>
    <mergeCell ref="AE53:AG53"/>
    <mergeCell ref="A54:B54"/>
    <mergeCell ref="D54:F54"/>
    <mergeCell ref="G54:K54"/>
    <mergeCell ref="M54:O54"/>
    <mergeCell ref="P54:T54"/>
    <mergeCell ref="U54:X54"/>
    <mergeCell ref="Y54:AB54"/>
    <mergeCell ref="AC54:AD54"/>
    <mergeCell ref="AE54:AG54"/>
    <mergeCell ref="A55:B55"/>
    <mergeCell ref="D55:F55"/>
    <mergeCell ref="G55:K55"/>
    <mergeCell ref="M55:O55"/>
    <mergeCell ref="P55:T55"/>
    <mergeCell ref="U55:X55"/>
    <mergeCell ref="Y55:AB55"/>
    <mergeCell ref="AC55:AD55"/>
    <mergeCell ref="AE55:AG55"/>
    <mergeCell ref="A56:B56"/>
    <mergeCell ref="D56:F56"/>
    <mergeCell ref="G56:K56"/>
    <mergeCell ref="M56:O56"/>
    <mergeCell ref="P56:T56"/>
    <mergeCell ref="U56:X56"/>
    <mergeCell ref="Y56:AB56"/>
    <mergeCell ref="AC56:AD56"/>
    <mergeCell ref="AE56:AG56"/>
    <mergeCell ref="A57:B57"/>
    <mergeCell ref="D57:F57"/>
    <mergeCell ref="G57:K57"/>
    <mergeCell ref="M57:O57"/>
    <mergeCell ref="P57:T57"/>
    <mergeCell ref="U57:X57"/>
    <mergeCell ref="Y57:AB57"/>
    <mergeCell ref="AC57:AD57"/>
    <mergeCell ref="AE57:AG57"/>
    <mergeCell ref="Y59:AB59"/>
    <mergeCell ref="AC59:AD59"/>
    <mergeCell ref="AE59:AG59"/>
    <mergeCell ref="A58:B58"/>
    <mergeCell ref="D58:F58"/>
    <mergeCell ref="G58:K58"/>
    <mergeCell ref="M58:O58"/>
    <mergeCell ref="P58:T58"/>
    <mergeCell ref="U58:X58"/>
    <mergeCell ref="Y58:AB58"/>
    <mergeCell ref="AC58:AD58"/>
    <mergeCell ref="AE58:AG58"/>
    <mergeCell ref="A60:B60"/>
    <mergeCell ref="D60:F60"/>
    <mergeCell ref="G60:K60"/>
    <mergeCell ref="M60:O60"/>
    <mergeCell ref="P60:T60"/>
    <mergeCell ref="U60:X60"/>
    <mergeCell ref="A59:B59"/>
    <mergeCell ref="D59:F59"/>
    <mergeCell ref="G59:K59"/>
    <mergeCell ref="M59:O59"/>
    <mergeCell ref="P59:T59"/>
    <mergeCell ref="U59:X59"/>
  </mergeCells>
  <phoneticPr fontId="23" type="noConversion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EC8F6-D061-426C-82BF-BEE0D41ADFA0}">
  <dimension ref="A1:AG24"/>
  <sheetViews>
    <sheetView workbookViewId="0">
      <selection activeCell="C11" sqref="C11"/>
    </sheetView>
  </sheetViews>
  <sheetFormatPr defaultRowHeight="14.25"/>
  <cols>
    <col min="1" max="1" width="11.28515625" customWidth="1"/>
    <col min="2" max="2" width="12.5703125" customWidth="1"/>
    <col min="5" max="5" width="16.140625" customWidth="1"/>
    <col min="6" max="6" width="11.5703125" customWidth="1"/>
    <col min="7" max="7" width="11.42578125" customWidth="1"/>
    <col min="8" max="11" width="12.5703125" customWidth="1"/>
    <col min="14" max="14" width="11.5703125" customWidth="1"/>
    <col min="15" max="15" width="12.5703125" customWidth="1"/>
    <col min="17" max="20" width="13.85546875" customWidth="1"/>
    <col min="22" max="24" width="13.85546875" customWidth="1"/>
    <col min="26" max="29" width="13.85546875" customWidth="1"/>
    <col min="30" max="30" width="12.7109375" customWidth="1"/>
  </cols>
  <sheetData>
    <row r="1" spans="1:33" ht="15.75">
      <c r="A1" s="13" t="s">
        <v>1</v>
      </c>
      <c r="B1" s="13" t="s">
        <v>25</v>
      </c>
      <c r="C1" s="13" t="s">
        <v>96</v>
      </c>
      <c r="D1" s="13" t="s">
        <v>26</v>
      </c>
      <c r="E1" s="13" t="s">
        <v>90</v>
      </c>
      <c r="F1" s="13" t="s">
        <v>29</v>
      </c>
      <c r="G1" s="13" t="s">
        <v>91</v>
      </c>
      <c r="H1" s="13" t="s">
        <v>30</v>
      </c>
      <c r="I1" s="13" t="s">
        <v>92</v>
      </c>
      <c r="J1" s="13" t="s">
        <v>31</v>
      </c>
      <c r="K1" s="13" t="s">
        <v>93</v>
      </c>
      <c r="L1" s="13" t="s">
        <v>33</v>
      </c>
      <c r="M1" s="13" t="s">
        <v>94</v>
      </c>
      <c r="N1" s="13" t="s">
        <v>34</v>
      </c>
      <c r="O1" s="13" t="s">
        <v>95</v>
      </c>
      <c r="P1" s="13" t="s">
        <v>103</v>
      </c>
      <c r="Q1" s="13" t="s">
        <v>87</v>
      </c>
    </row>
    <row r="6" spans="1:33" ht="15.75">
      <c r="A6" s="13" t="s">
        <v>1</v>
      </c>
      <c r="B6" s="13" t="s">
        <v>104</v>
      </c>
      <c r="C6" s="13" t="s">
        <v>97</v>
      </c>
      <c r="D6" s="15" t="s">
        <v>0</v>
      </c>
      <c r="E6" t="s">
        <v>105</v>
      </c>
      <c r="F6" t="s">
        <v>106</v>
      </c>
      <c r="G6" s="15" t="s">
        <v>98</v>
      </c>
      <c r="H6" s="13" t="s">
        <v>107</v>
      </c>
      <c r="I6" s="13" t="s">
        <v>108</v>
      </c>
      <c r="J6" s="13" t="s">
        <v>109</v>
      </c>
      <c r="K6" s="13" t="s">
        <v>110</v>
      </c>
      <c r="L6" s="13" t="s">
        <v>99</v>
      </c>
      <c r="M6" s="15" t="s">
        <v>100</v>
      </c>
      <c r="N6" t="s">
        <v>111</v>
      </c>
      <c r="O6" s="13" t="s">
        <v>112</v>
      </c>
      <c r="P6" s="13" t="s">
        <v>9</v>
      </c>
      <c r="Q6" s="13" t="s">
        <v>113</v>
      </c>
      <c r="R6" s="13" t="s">
        <v>114</v>
      </c>
      <c r="S6" s="13" t="s">
        <v>115</v>
      </c>
      <c r="T6" s="13" t="s">
        <v>116</v>
      </c>
      <c r="U6" s="13" t="s">
        <v>101</v>
      </c>
      <c r="V6" s="13" t="s">
        <v>117</v>
      </c>
      <c r="W6" s="13" t="s">
        <v>118</v>
      </c>
      <c r="X6" s="13" t="s">
        <v>119</v>
      </c>
      <c r="Y6" s="13" t="s">
        <v>120</v>
      </c>
      <c r="Z6" s="13" t="s">
        <v>121</v>
      </c>
      <c r="AA6" s="13" t="s">
        <v>122</v>
      </c>
      <c r="AB6" s="13" t="s">
        <v>123</v>
      </c>
      <c r="AC6" s="13" t="s">
        <v>124</v>
      </c>
      <c r="AD6" t="s">
        <v>125</v>
      </c>
      <c r="AE6" s="15" t="s">
        <v>102</v>
      </c>
      <c r="AF6" s="13"/>
      <c r="AG6" s="13"/>
    </row>
    <row r="7" spans="1:33" ht="15.75">
      <c r="A7" s="13" t="s">
        <v>36</v>
      </c>
      <c r="B7" s="13"/>
      <c r="C7" s="13">
        <v>2</v>
      </c>
      <c r="D7" s="13" t="s">
        <v>15</v>
      </c>
      <c r="E7" s="13"/>
      <c r="F7" s="13"/>
      <c r="G7" s="13">
        <v>24</v>
      </c>
      <c r="H7" s="13"/>
      <c r="I7" s="13"/>
      <c r="J7" s="13"/>
      <c r="K7" s="13"/>
      <c r="L7" s="13">
        <v>48</v>
      </c>
      <c r="M7" s="13">
        <v>9.43</v>
      </c>
      <c r="N7" s="13"/>
      <c r="O7" s="13"/>
      <c r="P7" s="13">
        <v>18.86</v>
      </c>
      <c r="Q7" s="13"/>
      <c r="R7" s="13"/>
      <c r="S7" s="13"/>
      <c r="T7" s="13"/>
      <c r="U7" s="13">
        <v>10.42</v>
      </c>
      <c r="V7" s="13"/>
      <c r="W7" s="13"/>
      <c r="X7" s="13"/>
      <c r="Y7" s="13">
        <v>20.84</v>
      </c>
      <c r="Z7" s="13"/>
      <c r="AA7" s="13"/>
      <c r="AB7" s="13"/>
      <c r="AC7" s="13">
        <v>7.2700000000000001E-2</v>
      </c>
      <c r="AD7" s="13"/>
      <c r="AE7" s="13">
        <v>0.1454</v>
      </c>
      <c r="AF7" s="13"/>
      <c r="AG7" s="13"/>
    </row>
    <row r="8" spans="1:33" ht="15.75">
      <c r="A8" s="13" t="s">
        <v>28</v>
      </c>
      <c r="B8" s="13"/>
      <c r="C8" s="13">
        <v>1</v>
      </c>
      <c r="D8" s="13" t="s">
        <v>16</v>
      </c>
      <c r="E8" s="13"/>
      <c r="F8" s="13"/>
      <c r="G8" s="13">
        <v>24</v>
      </c>
      <c r="H8" s="13"/>
      <c r="I8" s="13"/>
      <c r="J8" s="13"/>
      <c r="K8" s="13"/>
      <c r="L8" s="13">
        <v>24</v>
      </c>
      <c r="M8" s="13">
        <v>9.6199999999999992</v>
      </c>
      <c r="N8" s="13"/>
      <c r="O8" s="13"/>
      <c r="P8" s="13">
        <v>9.6199999999999992</v>
      </c>
      <c r="Q8" s="13"/>
      <c r="R8" s="13"/>
      <c r="S8" s="13"/>
      <c r="T8" s="13"/>
      <c r="U8" s="13">
        <v>10.61</v>
      </c>
      <c r="V8" s="13"/>
      <c r="W8" s="13"/>
      <c r="X8" s="13"/>
      <c r="Y8" s="13">
        <v>10.61</v>
      </c>
      <c r="Z8" s="13"/>
      <c r="AA8" s="13"/>
      <c r="AB8" s="13"/>
      <c r="AC8" s="13">
        <v>7.2700000000000001E-2</v>
      </c>
      <c r="AD8" s="13"/>
      <c r="AE8" s="13">
        <v>7.2700000000000001E-2</v>
      </c>
      <c r="AF8" s="13"/>
      <c r="AG8" s="13"/>
    </row>
    <row r="9" spans="1:33" ht="15.75">
      <c r="A9" s="13" t="s">
        <v>51</v>
      </c>
      <c r="B9" s="13"/>
      <c r="C9" s="13">
        <v>7</v>
      </c>
      <c r="D9" s="13" t="s">
        <v>27</v>
      </c>
      <c r="E9" s="13"/>
      <c r="F9" s="13"/>
      <c r="G9" s="13">
        <v>24</v>
      </c>
      <c r="H9" s="13"/>
      <c r="I9" s="13"/>
      <c r="J9" s="13"/>
      <c r="K9" s="13"/>
      <c r="L9" s="13">
        <v>168</v>
      </c>
      <c r="M9" s="13">
        <v>9.7899999999999991</v>
      </c>
      <c r="N9" s="13"/>
      <c r="O9" s="13"/>
      <c r="P9" s="13">
        <v>68.53</v>
      </c>
      <c r="Q9" s="13"/>
      <c r="R9" s="13"/>
      <c r="S9" s="13"/>
      <c r="T9" s="13"/>
      <c r="U9" s="13">
        <v>10.78</v>
      </c>
      <c r="V9" s="13"/>
      <c r="W9" s="13"/>
      <c r="X9" s="13"/>
      <c r="Y9" s="13">
        <v>75.459999999999994</v>
      </c>
      <c r="Z9" s="13"/>
      <c r="AA9" s="13"/>
      <c r="AB9" s="13"/>
      <c r="AC9" s="13">
        <v>7.2700000000000001E-2</v>
      </c>
      <c r="AD9" s="13"/>
      <c r="AE9" s="13">
        <v>0.50890000000000002</v>
      </c>
      <c r="AF9" s="13"/>
      <c r="AG9" s="13"/>
    </row>
    <row r="10" spans="1:33" ht="15.75">
      <c r="A10" s="13" t="s">
        <v>44</v>
      </c>
      <c r="B10" s="13"/>
      <c r="C10" s="13">
        <v>3</v>
      </c>
      <c r="D10" s="13" t="s">
        <v>11</v>
      </c>
      <c r="E10" s="13"/>
      <c r="F10" s="13"/>
      <c r="G10" s="13">
        <v>24</v>
      </c>
      <c r="H10" s="13"/>
      <c r="I10" s="13"/>
      <c r="J10" s="13"/>
      <c r="K10" s="13"/>
      <c r="L10" s="13">
        <v>72</v>
      </c>
      <c r="M10" s="13">
        <v>9.98</v>
      </c>
      <c r="N10" s="13"/>
      <c r="O10" s="13"/>
      <c r="P10" s="13">
        <v>29.94</v>
      </c>
      <c r="Q10" s="13"/>
      <c r="R10" s="13"/>
      <c r="S10" s="13"/>
      <c r="T10" s="13"/>
      <c r="U10" s="13">
        <v>11.08</v>
      </c>
      <c r="V10" s="13"/>
      <c r="W10" s="13"/>
      <c r="X10" s="13"/>
      <c r="Y10" s="13">
        <v>33.24</v>
      </c>
      <c r="Z10" s="13"/>
      <c r="AA10" s="13"/>
      <c r="AB10" s="13"/>
      <c r="AC10" s="13">
        <v>8.43E-2</v>
      </c>
      <c r="AD10" s="13"/>
      <c r="AE10" s="13">
        <v>0.25290000000000001</v>
      </c>
      <c r="AF10" s="13"/>
      <c r="AG10" s="13"/>
    </row>
    <row r="11" spans="1:33" ht="15.75">
      <c r="A11" s="13" t="s">
        <v>52</v>
      </c>
      <c r="B11" s="13"/>
      <c r="C11" s="13">
        <v>12</v>
      </c>
      <c r="D11" s="13" t="s">
        <v>17</v>
      </c>
      <c r="E11" s="13"/>
      <c r="F11" s="13"/>
      <c r="G11" s="13">
        <v>24</v>
      </c>
      <c r="H11" s="13"/>
      <c r="I11" s="13"/>
      <c r="J11" s="13"/>
      <c r="K11" s="13"/>
      <c r="L11" s="13">
        <v>288</v>
      </c>
      <c r="M11" s="13">
        <v>10.15</v>
      </c>
      <c r="N11" s="13"/>
      <c r="O11" s="13"/>
      <c r="P11" s="13">
        <v>121.8</v>
      </c>
      <c r="Q11" s="13"/>
      <c r="R11" s="13"/>
      <c r="S11" s="13"/>
      <c r="T11" s="13"/>
      <c r="U11" s="13">
        <v>11.25</v>
      </c>
      <c r="V11" s="13"/>
      <c r="W11" s="13"/>
      <c r="X11" s="13"/>
      <c r="Y11" s="13">
        <v>135</v>
      </c>
      <c r="Z11" s="13"/>
      <c r="AA11" s="13"/>
      <c r="AB11" s="13"/>
      <c r="AC11" s="13">
        <v>8.43E-2</v>
      </c>
      <c r="AD11" s="13"/>
      <c r="AE11" s="13">
        <v>1.0116000000000001</v>
      </c>
      <c r="AF11" s="13"/>
      <c r="AG11" s="13"/>
    </row>
    <row r="12" spans="1:33" ht="15.75">
      <c r="A12" s="13" t="s">
        <v>53</v>
      </c>
      <c r="B12" s="13"/>
      <c r="C12" s="13">
        <v>4</v>
      </c>
      <c r="D12" s="13" t="s">
        <v>19</v>
      </c>
      <c r="E12" s="13"/>
      <c r="F12" s="13"/>
      <c r="G12" s="13">
        <v>24</v>
      </c>
      <c r="H12" s="13"/>
      <c r="I12" s="13"/>
      <c r="J12" s="13"/>
      <c r="K12" s="13"/>
      <c r="L12" s="13">
        <v>96</v>
      </c>
      <c r="M12" s="13">
        <v>10.37</v>
      </c>
      <c r="N12" s="13"/>
      <c r="O12" s="13"/>
      <c r="P12" s="13">
        <v>41.48</v>
      </c>
      <c r="Q12" s="13"/>
      <c r="R12" s="13"/>
      <c r="S12" s="13"/>
      <c r="T12" s="13"/>
      <c r="U12" s="13">
        <v>11.47</v>
      </c>
      <c r="V12" s="13"/>
      <c r="W12" s="13"/>
      <c r="X12" s="13"/>
      <c r="Y12" s="13">
        <v>45.88</v>
      </c>
      <c r="Z12" s="13"/>
      <c r="AA12" s="13"/>
      <c r="AB12" s="13"/>
      <c r="AC12" s="13">
        <v>8.43E-2</v>
      </c>
      <c r="AD12" s="13"/>
      <c r="AE12" s="13">
        <v>0.3372</v>
      </c>
      <c r="AF12" s="13"/>
      <c r="AG12" s="13"/>
    </row>
    <row r="13" spans="1:33" ht="15.75">
      <c r="A13" s="13" t="s">
        <v>54</v>
      </c>
      <c r="B13" s="13"/>
      <c r="C13" s="13">
        <v>12</v>
      </c>
      <c r="D13" s="13" t="s">
        <v>12</v>
      </c>
      <c r="E13" s="13"/>
      <c r="F13" s="13"/>
      <c r="G13" s="13">
        <v>24</v>
      </c>
      <c r="H13" s="13"/>
      <c r="I13" s="13"/>
      <c r="J13" s="13"/>
      <c r="K13" s="13"/>
      <c r="L13" s="13">
        <v>288</v>
      </c>
      <c r="M13" s="13">
        <v>10.51</v>
      </c>
      <c r="N13" s="13"/>
      <c r="O13" s="13"/>
      <c r="P13" s="13">
        <v>126.12</v>
      </c>
      <c r="Q13" s="13"/>
      <c r="R13" s="13"/>
      <c r="S13" s="13"/>
      <c r="T13" s="13"/>
      <c r="U13" s="13">
        <v>11.61</v>
      </c>
      <c r="V13" s="13"/>
      <c r="W13" s="13"/>
      <c r="X13" s="13"/>
      <c r="Y13" s="13">
        <v>139.32</v>
      </c>
      <c r="Z13" s="13"/>
      <c r="AA13" s="13"/>
      <c r="AB13" s="13"/>
      <c r="AC13" s="13">
        <v>8.43E-2</v>
      </c>
      <c r="AD13" s="13"/>
      <c r="AE13" s="13">
        <v>1.0116000000000001</v>
      </c>
      <c r="AF13" s="13"/>
      <c r="AG13" s="13"/>
    </row>
    <row r="14" spans="1:33" ht="15.75">
      <c r="A14" s="13" t="s">
        <v>55</v>
      </c>
      <c r="B14" s="13"/>
      <c r="C14" s="13">
        <v>4</v>
      </c>
      <c r="D14" s="13" t="s">
        <v>20</v>
      </c>
      <c r="E14" s="13"/>
      <c r="F14" s="13"/>
      <c r="G14" s="13">
        <v>24</v>
      </c>
      <c r="H14" s="13"/>
      <c r="I14" s="13"/>
      <c r="J14" s="13"/>
      <c r="K14" s="13"/>
      <c r="L14" s="13">
        <v>96</v>
      </c>
      <c r="M14" s="13">
        <v>10.7</v>
      </c>
      <c r="N14" s="13"/>
      <c r="O14" s="13"/>
      <c r="P14" s="13">
        <v>42.8</v>
      </c>
      <c r="Q14" s="13"/>
      <c r="R14" s="13"/>
      <c r="S14" s="13"/>
      <c r="T14" s="13"/>
      <c r="U14" s="13">
        <v>11.8</v>
      </c>
      <c r="V14" s="13"/>
      <c r="W14" s="13"/>
      <c r="X14" s="13"/>
      <c r="Y14" s="13">
        <v>47.2</v>
      </c>
      <c r="Z14" s="13"/>
      <c r="AA14" s="13"/>
      <c r="AB14" s="13"/>
      <c r="AC14" s="13">
        <v>8.43E-2</v>
      </c>
      <c r="AD14" s="13"/>
      <c r="AE14" s="13">
        <v>0.3372</v>
      </c>
      <c r="AF14" s="13"/>
      <c r="AG14" s="13"/>
    </row>
    <row r="15" spans="1:33" ht="15.75">
      <c r="A15" s="13" t="s">
        <v>56</v>
      </c>
      <c r="B15" s="13"/>
      <c r="C15" s="13">
        <v>8</v>
      </c>
      <c r="D15" s="13" t="s">
        <v>21</v>
      </c>
      <c r="E15" s="13"/>
      <c r="F15" s="13"/>
      <c r="G15" s="13">
        <v>24</v>
      </c>
      <c r="H15" s="13"/>
      <c r="I15" s="13"/>
      <c r="J15" s="13"/>
      <c r="K15" s="13"/>
      <c r="L15" s="13">
        <v>192</v>
      </c>
      <c r="M15" s="13">
        <v>10.94</v>
      </c>
      <c r="N15" s="13"/>
      <c r="O15" s="13"/>
      <c r="P15" s="13">
        <v>87.52</v>
      </c>
      <c r="Q15" s="13"/>
      <c r="R15" s="13"/>
      <c r="S15" s="13"/>
      <c r="T15" s="13"/>
      <c r="U15" s="13">
        <v>12.15</v>
      </c>
      <c r="V15" s="13"/>
      <c r="W15" s="13"/>
      <c r="X15" s="13"/>
      <c r="Y15" s="13">
        <v>97.2</v>
      </c>
      <c r="Z15" s="13"/>
      <c r="AA15" s="13"/>
      <c r="AB15" s="13"/>
      <c r="AC15" s="13">
        <v>9.7799999999999998E-2</v>
      </c>
      <c r="AD15" s="13"/>
      <c r="AE15" s="13">
        <v>0.78239999999999998</v>
      </c>
      <c r="AF15" s="13"/>
      <c r="AG15" s="13"/>
    </row>
    <row r="16" spans="1:33" ht="15.75">
      <c r="A16" s="13" t="s">
        <v>57</v>
      </c>
      <c r="B16" s="13"/>
      <c r="C16" s="13">
        <v>2</v>
      </c>
      <c r="D16" s="13" t="s">
        <v>22</v>
      </c>
      <c r="E16" s="13"/>
      <c r="F16" s="13"/>
      <c r="G16" s="13">
        <v>24</v>
      </c>
      <c r="H16" s="13"/>
      <c r="I16" s="13"/>
      <c r="J16" s="13"/>
      <c r="K16" s="13"/>
      <c r="L16" s="13">
        <v>48</v>
      </c>
      <c r="M16" s="13">
        <v>11.16</v>
      </c>
      <c r="N16" s="13"/>
      <c r="O16" s="13"/>
      <c r="P16" s="13">
        <v>22.32</v>
      </c>
      <c r="Q16" s="13"/>
      <c r="R16" s="13"/>
      <c r="S16" s="13"/>
      <c r="T16" s="13"/>
      <c r="U16" s="13">
        <v>12.37</v>
      </c>
      <c r="V16" s="13"/>
      <c r="W16" s="13"/>
      <c r="X16" s="13"/>
      <c r="Y16" s="13">
        <v>24.74</v>
      </c>
      <c r="Z16" s="13"/>
      <c r="AA16" s="13"/>
      <c r="AB16" s="13"/>
      <c r="AC16" s="13">
        <v>9.7799999999999998E-2</v>
      </c>
      <c r="AD16" s="13"/>
      <c r="AE16" s="13">
        <v>0.1956</v>
      </c>
    </row>
    <row r="17" spans="1:31" ht="15.75">
      <c r="A17" s="13" t="s">
        <v>58</v>
      </c>
      <c r="B17" s="13"/>
      <c r="C17" s="13">
        <v>3</v>
      </c>
      <c r="D17" s="13" t="s">
        <v>24</v>
      </c>
      <c r="E17" s="13"/>
      <c r="F17" s="13"/>
      <c r="G17" s="13">
        <v>24</v>
      </c>
      <c r="H17" s="13"/>
      <c r="I17" s="13"/>
      <c r="J17" s="13"/>
      <c r="K17" s="13"/>
      <c r="L17" s="13">
        <v>72</v>
      </c>
      <c r="M17" s="13">
        <v>11.35</v>
      </c>
      <c r="N17" s="13"/>
      <c r="O17" s="13"/>
      <c r="P17" s="13">
        <v>34.049999999999997</v>
      </c>
      <c r="Q17" s="13"/>
      <c r="R17" s="13"/>
      <c r="S17" s="13"/>
      <c r="T17" s="13"/>
      <c r="U17" s="13">
        <v>12.56</v>
      </c>
      <c r="V17" s="13"/>
      <c r="W17" s="13"/>
      <c r="X17" s="13"/>
      <c r="Y17" s="13">
        <v>37.68</v>
      </c>
      <c r="Z17" s="13"/>
      <c r="AA17" s="13"/>
      <c r="AB17" s="13"/>
      <c r="AC17" s="13">
        <v>9.7799999999999998E-2</v>
      </c>
      <c r="AD17" s="13"/>
      <c r="AE17" s="13">
        <v>0.29339999999999999</v>
      </c>
    </row>
    <row r="18" spans="1:31" ht="15.75">
      <c r="A18" s="13" t="s">
        <v>59</v>
      </c>
      <c r="B18" s="13"/>
      <c r="C18" s="13">
        <v>1</v>
      </c>
      <c r="D18" s="13" t="s">
        <v>23</v>
      </c>
      <c r="E18" s="13"/>
      <c r="F18" s="13"/>
      <c r="G18" s="13">
        <v>24</v>
      </c>
      <c r="H18" s="13"/>
      <c r="I18" s="13"/>
      <c r="J18" s="13"/>
      <c r="K18" s="13"/>
      <c r="L18" s="13">
        <v>24</v>
      </c>
      <c r="M18" s="13">
        <v>11.59</v>
      </c>
      <c r="N18" s="13"/>
      <c r="O18" s="13"/>
      <c r="P18" s="13">
        <v>11.59</v>
      </c>
      <c r="Q18" s="13"/>
      <c r="R18" s="13"/>
      <c r="S18" s="13"/>
      <c r="T18" s="13"/>
      <c r="U18" s="13">
        <v>12.8</v>
      </c>
      <c r="V18" s="13"/>
      <c r="W18" s="13"/>
      <c r="X18" s="13"/>
      <c r="Y18" s="13">
        <v>12.8</v>
      </c>
      <c r="Z18" s="13"/>
      <c r="AA18" s="13"/>
      <c r="AB18" s="13"/>
      <c r="AC18" s="13">
        <v>9.7799999999999998E-2</v>
      </c>
      <c r="AD18" s="13"/>
      <c r="AE18" s="13">
        <v>9.7799999999999998E-2</v>
      </c>
    </row>
    <row r="19" spans="1:31" ht="15.75">
      <c r="A19" s="13" t="s">
        <v>60</v>
      </c>
      <c r="B19" s="13"/>
      <c r="C19" s="13">
        <v>1</v>
      </c>
      <c r="D19" s="13" t="s">
        <v>61</v>
      </c>
      <c r="E19" s="13"/>
      <c r="F19" s="13"/>
      <c r="G19" s="13">
        <v>24</v>
      </c>
      <c r="H19" s="13"/>
      <c r="I19" s="13"/>
      <c r="J19" s="13"/>
      <c r="K19" s="13"/>
      <c r="L19" s="13">
        <v>24</v>
      </c>
      <c r="M19" s="13">
        <v>9.0399999999999991</v>
      </c>
      <c r="N19" s="13"/>
      <c r="O19" s="13"/>
      <c r="P19" s="13">
        <v>9.0399999999999991</v>
      </c>
      <c r="Q19" s="13"/>
      <c r="R19" s="13"/>
      <c r="S19" s="13"/>
      <c r="T19" s="13"/>
      <c r="U19" s="13">
        <v>10.02</v>
      </c>
      <c r="V19" s="13"/>
      <c r="W19" s="13"/>
      <c r="X19" s="13"/>
      <c r="Y19" s="13">
        <v>10.02</v>
      </c>
      <c r="Z19" s="13"/>
      <c r="AA19" s="13"/>
      <c r="AB19" s="13"/>
      <c r="AC19" s="13">
        <v>7.2700000000000001E-2</v>
      </c>
      <c r="AD19" s="13"/>
      <c r="AE19" s="13">
        <v>7.2700000000000001E-2</v>
      </c>
    </row>
    <row r="20" spans="1:31" ht="15.75">
      <c r="A20" s="13" t="s">
        <v>62</v>
      </c>
      <c r="B20" s="13"/>
      <c r="C20" s="13">
        <v>1</v>
      </c>
      <c r="D20" s="13" t="s">
        <v>63</v>
      </c>
      <c r="E20" s="13"/>
      <c r="F20" s="13"/>
      <c r="G20" s="13">
        <v>24</v>
      </c>
      <c r="H20" s="13"/>
      <c r="I20" s="13"/>
      <c r="J20" s="13"/>
      <c r="K20" s="13"/>
      <c r="L20" s="13">
        <v>24</v>
      </c>
      <c r="M20" s="13">
        <v>9.35</v>
      </c>
      <c r="N20" s="13"/>
      <c r="O20" s="13"/>
      <c r="P20" s="13">
        <v>9.35</v>
      </c>
      <c r="Q20" s="13"/>
      <c r="R20" s="13"/>
      <c r="S20" s="13"/>
      <c r="T20" s="13"/>
      <c r="U20" s="13">
        <v>10.34</v>
      </c>
      <c r="V20" s="13"/>
      <c r="W20" s="13"/>
      <c r="X20" s="13"/>
      <c r="Y20" s="13">
        <v>10.34</v>
      </c>
      <c r="Z20" s="13"/>
      <c r="AA20" s="13"/>
      <c r="AB20" s="13"/>
      <c r="AC20" s="13">
        <v>7.2700000000000001E-2</v>
      </c>
      <c r="AD20" s="13"/>
      <c r="AE20" s="13">
        <v>7.2700000000000001E-2</v>
      </c>
    </row>
    <row r="21" spans="1:31" ht="15.75">
      <c r="A21" s="13" t="s">
        <v>64</v>
      </c>
      <c r="B21" s="13"/>
      <c r="C21" s="13">
        <v>1</v>
      </c>
      <c r="D21" s="13" t="s">
        <v>65</v>
      </c>
      <c r="E21" s="13"/>
      <c r="F21" s="13"/>
      <c r="G21" s="13">
        <v>24</v>
      </c>
      <c r="H21" s="13"/>
      <c r="I21" s="13"/>
      <c r="J21" s="13"/>
      <c r="K21" s="13"/>
      <c r="L21" s="13">
        <v>24</v>
      </c>
      <c r="M21" s="13">
        <v>9.67</v>
      </c>
      <c r="N21" s="13"/>
      <c r="O21" s="13"/>
      <c r="P21" s="13">
        <v>9.67</v>
      </c>
      <c r="Q21" s="13"/>
      <c r="R21" s="13"/>
      <c r="S21" s="13"/>
      <c r="T21" s="13"/>
      <c r="U21" s="13">
        <v>10.76</v>
      </c>
      <c r="V21" s="13"/>
      <c r="W21" s="13"/>
      <c r="X21" s="13"/>
      <c r="Y21" s="13">
        <v>10.76</v>
      </c>
      <c r="Z21" s="13"/>
      <c r="AA21" s="13"/>
      <c r="AB21" s="13"/>
      <c r="AC21" s="13">
        <v>8.43E-2</v>
      </c>
      <c r="AD21" s="13"/>
      <c r="AE21" s="13">
        <v>8.43E-2</v>
      </c>
    </row>
    <row r="22" spans="1:31" ht="15.75">
      <c r="A22" s="13" t="s">
        <v>66</v>
      </c>
      <c r="B22" s="13"/>
      <c r="C22" s="13">
        <v>1</v>
      </c>
      <c r="D22" s="13" t="s">
        <v>67</v>
      </c>
      <c r="E22" s="13"/>
      <c r="F22" s="13"/>
      <c r="G22" s="13">
        <v>24</v>
      </c>
      <c r="H22" s="13"/>
      <c r="I22" s="13"/>
      <c r="J22" s="13"/>
      <c r="K22" s="13"/>
      <c r="L22" s="13">
        <v>24</v>
      </c>
      <c r="M22" s="13">
        <v>10.18</v>
      </c>
      <c r="N22" s="13"/>
      <c r="O22" s="13"/>
      <c r="P22" s="13">
        <v>10.18</v>
      </c>
      <c r="Q22" s="13"/>
      <c r="R22" s="13"/>
      <c r="S22" s="13"/>
      <c r="T22" s="13"/>
      <c r="U22" s="13">
        <v>11.27</v>
      </c>
      <c r="V22" s="13"/>
      <c r="W22" s="13"/>
      <c r="X22" s="13"/>
      <c r="Y22" s="13">
        <v>11.27</v>
      </c>
      <c r="Z22" s="13"/>
      <c r="AA22" s="13"/>
      <c r="AB22" s="13"/>
      <c r="AC22" s="13">
        <v>8.43E-2</v>
      </c>
      <c r="AD22" s="13"/>
      <c r="AE22" s="13">
        <v>8.43E-2</v>
      </c>
    </row>
    <row r="23" spans="1:31" ht="15.75">
      <c r="A23" s="13" t="s">
        <v>68</v>
      </c>
      <c r="B23" s="13"/>
      <c r="C23" s="13">
        <v>1</v>
      </c>
      <c r="D23" s="13" t="s">
        <v>69</v>
      </c>
      <c r="E23" s="13"/>
      <c r="F23" s="13"/>
      <c r="G23" s="13">
        <v>24</v>
      </c>
      <c r="H23" s="13"/>
      <c r="I23" s="13"/>
      <c r="J23" s="13"/>
      <c r="K23" s="13"/>
      <c r="L23" s="13">
        <v>24</v>
      </c>
      <c r="M23" s="13">
        <v>11.11</v>
      </c>
      <c r="N23" s="13"/>
      <c r="O23" s="13"/>
      <c r="P23" s="13">
        <v>11.11</v>
      </c>
      <c r="Q23" s="13"/>
      <c r="R23" s="13"/>
      <c r="S23" s="13"/>
      <c r="T23" s="13"/>
      <c r="U23" s="13">
        <v>12.31</v>
      </c>
      <c r="V23" s="13"/>
      <c r="W23" s="13"/>
      <c r="X23" s="13"/>
      <c r="Y23" s="13">
        <v>12.31</v>
      </c>
      <c r="Z23" s="13"/>
      <c r="AA23" s="13"/>
      <c r="AB23" s="13"/>
      <c r="AC23" s="13">
        <v>9.7799999999999998E-2</v>
      </c>
      <c r="AD23" s="13"/>
      <c r="AE23" s="13">
        <v>9.7799999999999998E-2</v>
      </c>
    </row>
    <row r="24" spans="1:31" ht="15.75">
      <c r="A24" s="13" t="s">
        <v>35</v>
      </c>
      <c r="B24" s="13"/>
      <c r="C24" s="13">
        <v>1</v>
      </c>
      <c r="D24" s="13" t="s">
        <v>17</v>
      </c>
      <c r="E24" s="13"/>
      <c r="F24" s="13"/>
      <c r="G24" s="13">
        <v>6</v>
      </c>
      <c r="H24" s="13"/>
      <c r="I24" s="13"/>
      <c r="J24" s="13"/>
      <c r="K24" s="13"/>
      <c r="L24" s="13">
        <v>6</v>
      </c>
      <c r="M24" s="13">
        <v>2.54</v>
      </c>
      <c r="N24" s="13"/>
      <c r="O24" s="13"/>
      <c r="P24" s="13">
        <v>2.54</v>
      </c>
      <c r="Q24" s="13"/>
      <c r="R24" s="13"/>
      <c r="S24" s="13"/>
      <c r="T24" s="13"/>
      <c r="U24" s="13">
        <v>3.05</v>
      </c>
      <c r="V24" s="13"/>
      <c r="W24" s="13"/>
      <c r="X24" s="13"/>
      <c r="Y24" s="13">
        <v>3.05</v>
      </c>
      <c r="Z24" s="13"/>
      <c r="AA24" s="13"/>
      <c r="AB24" s="13"/>
      <c r="AC24" s="13">
        <v>2.6700000000000002E-2</v>
      </c>
      <c r="AD24" s="13"/>
      <c r="AE24" s="13">
        <v>2.6700000000000002E-2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9F478-A74A-4305-8AAA-9B81B640FAD3}">
  <dimension ref="A1:Q20"/>
  <sheetViews>
    <sheetView tabSelected="1" workbookViewId="0">
      <selection activeCell="G4" sqref="G4"/>
    </sheetView>
  </sheetViews>
  <sheetFormatPr defaultRowHeight="15.75"/>
  <cols>
    <col min="1" max="1" width="14" style="13" bestFit="1" customWidth="1"/>
    <col min="2" max="2" width="7.140625" style="13" bestFit="1" customWidth="1"/>
    <col min="3" max="3" width="7.85546875" style="13" bestFit="1" customWidth="1"/>
    <col min="4" max="4" width="7.140625" style="13" bestFit="1" customWidth="1"/>
    <col min="5" max="5" width="7.85546875" style="13" bestFit="1" customWidth="1"/>
    <col min="6" max="6" width="7.140625" style="13" bestFit="1" customWidth="1"/>
    <col min="7" max="7" width="7.85546875" style="13" bestFit="1" customWidth="1"/>
    <col min="8" max="8" width="7.140625" style="13" bestFit="1" customWidth="1"/>
    <col min="9" max="9" width="7.85546875" style="13" bestFit="1" customWidth="1"/>
    <col min="10" max="10" width="7.140625" style="13" bestFit="1" customWidth="1"/>
    <col min="11" max="11" width="7.85546875" style="13" bestFit="1" customWidth="1"/>
    <col min="12" max="12" width="8.42578125" style="13" bestFit="1" customWidth="1"/>
    <col min="13" max="13" width="9.140625" style="13" bestFit="1" customWidth="1"/>
    <col min="14" max="14" width="8.42578125" style="13" bestFit="1" customWidth="1"/>
    <col min="15" max="15" width="9.140625" style="13" bestFit="1" customWidth="1"/>
    <col min="16" max="16" width="8.42578125" style="13" bestFit="1" customWidth="1"/>
    <col min="17" max="17" width="11.140625" style="13" bestFit="1" customWidth="1"/>
    <col min="18" max="18" width="13.7109375" style="13" bestFit="1" customWidth="1"/>
    <col min="19" max="16384" width="9.140625" style="13"/>
  </cols>
  <sheetData>
    <row r="1" spans="1:17">
      <c r="A1" s="14" t="s">
        <v>1</v>
      </c>
      <c r="B1" s="14" t="s">
        <v>25</v>
      </c>
      <c r="C1" s="14" t="s">
        <v>96</v>
      </c>
      <c r="D1" s="14" t="s">
        <v>26</v>
      </c>
      <c r="E1" s="14" t="s">
        <v>90</v>
      </c>
      <c r="F1" s="14" t="s">
        <v>29</v>
      </c>
      <c r="G1" s="14" t="s">
        <v>91</v>
      </c>
      <c r="H1" s="14" t="s">
        <v>30</v>
      </c>
      <c r="I1" s="14" t="s">
        <v>92</v>
      </c>
      <c r="J1" s="14" t="s">
        <v>31</v>
      </c>
      <c r="K1" s="14" t="s">
        <v>93</v>
      </c>
      <c r="L1" s="14" t="s">
        <v>33</v>
      </c>
      <c r="M1" s="14" t="s">
        <v>94</v>
      </c>
      <c r="N1" s="14" t="s">
        <v>34</v>
      </c>
      <c r="O1" s="14" t="s">
        <v>95</v>
      </c>
      <c r="P1" s="14" t="s">
        <v>103</v>
      </c>
      <c r="Q1" s="14" t="s">
        <v>87</v>
      </c>
    </row>
    <row r="2" spans="1:17">
      <c r="A2" s="14" t="s">
        <v>36</v>
      </c>
      <c r="B2" s="14"/>
      <c r="C2" s="14"/>
      <c r="D2" s="14"/>
      <c r="E2" s="14">
        <v>48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>
        <v>48</v>
      </c>
    </row>
    <row r="3" spans="1:17">
      <c r="A3" s="14" t="s">
        <v>28</v>
      </c>
      <c r="B3" s="14"/>
      <c r="C3" s="14"/>
      <c r="D3" s="14"/>
      <c r="E3" s="14"/>
      <c r="F3" s="14">
        <v>24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>
        <v>24</v>
      </c>
    </row>
    <row r="4" spans="1:17">
      <c r="A4" s="14" t="s">
        <v>51</v>
      </c>
      <c r="B4" s="14"/>
      <c r="C4" s="14"/>
      <c r="D4" s="14"/>
      <c r="E4" s="14"/>
      <c r="F4" s="14"/>
      <c r="G4" s="14">
        <v>168</v>
      </c>
      <c r="H4" s="14"/>
      <c r="I4" s="14"/>
      <c r="J4" s="14"/>
      <c r="K4" s="14"/>
      <c r="L4" s="14"/>
      <c r="M4" s="14"/>
      <c r="N4" s="14"/>
      <c r="O4" s="14"/>
      <c r="P4" s="14"/>
      <c r="Q4" s="14">
        <v>168</v>
      </c>
    </row>
    <row r="5" spans="1:17">
      <c r="A5" s="14" t="s">
        <v>44</v>
      </c>
      <c r="B5" s="14"/>
      <c r="C5" s="14"/>
      <c r="D5" s="14"/>
      <c r="E5" s="14"/>
      <c r="F5" s="14"/>
      <c r="G5" s="14"/>
      <c r="H5" s="14">
        <v>72</v>
      </c>
      <c r="I5" s="14"/>
      <c r="J5" s="14"/>
      <c r="K5" s="14"/>
      <c r="L5" s="14"/>
      <c r="M5" s="14"/>
      <c r="N5" s="14"/>
      <c r="O5" s="14"/>
      <c r="P5" s="14"/>
      <c r="Q5" s="14">
        <v>72</v>
      </c>
    </row>
    <row r="6" spans="1:17">
      <c r="A6" s="14" t="s">
        <v>52</v>
      </c>
      <c r="B6" s="14"/>
      <c r="C6" s="14"/>
      <c r="D6" s="14"/>
      <c r="E6" s="14"/>
      <c r="F6" s="14"/>
      <c r="G6" s="14"/>
      <c r="H6" s="14"/>
      <c r="I6" s="14">
        <v>288</v>
      </c>
      <c r="J6" s="14"/>
      <c r="K6" s="14"/>
      <c r="L6" s="14"/>
      <c r="M6" s="14"/>
      <c r="N6" s="14"/>
      <c r="O6" s="14"/>
      <c r="P6" s="14"/>
      <c r="Q6" s="14">
        <v>288</v>
      </c>
    </row>
    <row r="7" spans="1:17">
      <c r="A7" s="14" t="s">
        <v>53</v>
      </c>
      <c r="B7" s="14"/>
      <c r="C7" s="14"/>
      <c r="D7" s="14"/>
      <c r="E7" s="14"/>
      <c r="F7" s="14"/>
      <c r="G7" s="14"/>
      <c r="H7" s="14"/>
      <c r="I7" s="14"/>
      <c r="J7" s="14">
        <v>96</v>
      </c>
      <c r="K7" s="14"/>
      <c r="L7" s="14"/>
      <c r="M7" s="14"/>
      <c r="N7" s="14"/>
      <c r="O7" s="14"/>
      <c r="P7" s="14"/>
      <c r="Q7" s="14">
        <v>96</v>
      </c>
    </row>
    <row r="8" spans="1:17">
      <c r="A8" s="14" t="s">
        <v>54</v>
      </c>
      <c r="B8" s="14"/>
      <c r="C8" s="14"/>
      <c r="D8" s="14"/>
      <c r="E8" s="14"/>
      <c r="F8" s="14"/>
      <c r="G8" s="14"/>
      <c r="H8" s="14"/>
      <c r="I8" s="14"/>
      <c r="J8" s="14"/>
      <c r="K8" s="14">
        <v>288</v>
      </c>
      <c r="L8" s="14"/>
      <c r="M8" s="14"/>
      <c r="N8" s="14"/>
      <c r="O8" s="14"/>
      <c r="P8" s="14"/>
      <c r="Q8" s="14">
        <v>288</v>
      </c>
    </row>
    <row r="9" spans="1:17">
      <c r="A9" s="14" t="s">
        <v>55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>
        <v>96</v>
      </c>
      <c r="M9" s="14"/>
      <c r="N9" s="14"/>
      <c r="O9" s="14"/>
      <c r="P9" s="14"/>
      <c r="Q9" s="14">
        <v>96</v>
      </c>
    </row>
    <row r="10" spans="1:17">
      <c r="A10" s="14" t="s">
        <v>56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>
        <v>192</v>
      </c>
      <c r="N10" s="14"/>
      <c r="O10" s="14"/>
      <c r="P10" s="14"/>
      <c r="Q10" s="14">
        <v>192</v>
      </c>
    </row>
    <row r="11" spans="1:17">
      <c r="A11" s="14" t="s">
        <v>57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>
        <v>48</v>
      </c>
      <c r="O11" s="14"/>
      <c r="P11" s="14"/>
      <c r="Q11" s="14">
        <v>48</v>
      </c>
    </row>
    <row r="12" spans="1:17">
      <c r="A12" s="14" t="s">
        <v>58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>
        <v>72</v>
      </c>
      <c r="P12" s="14"/>
      <c r="Q12" s="14">
        <v>72</v>
      </c>
    </row>
    <row r="13" spans="1:17">
      <c r="A13" s="14" t="s">
        <v>59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>
        <v>24</v>
      </c>
      <c r="Q13" s="14">
        <v>24</v>
      </c>
    </row>
    <row r="14" spans="1:17">
      <c r="A14" s="14" t="s">
        <v>60</v>
      </c>
      <c r="B14" s="14">
        <v>12</v>
      </c>
      <c r="C14" s="14">
        <v>12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>
        <v>24</v>
      </c>
    </row>
    <row r="15" spans="1:17">
      <c r="A15" s="14" t="s">
        <v>62</v>
      </c>
      <c r="B15" s="14"/>
      <c r="C15" s="14"/>
      <c r="D15" s="14">
        <v>12</v>
      </c>
      <c r="E15" s="14">
        <v>12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>
        <v>24</v>
      </c>
    </row>
    <row r="16" spans="1:17">
      <c r="A16" s="14" t="s">
        <v>64</v>
      </c>
      <c r="B16" s="14"/>
      <c r="C16" s="14"/>
      <c r="D16" s="14"/>
      <c r="E16" s="14">
        <v>6</v>
      </c>
      <c r="F16" s="14">
        <v>12</v>
      </c>
      <c r="G16" s="14"/>
      <c r="H16" s="14">
        <v>6</v>
      </c>
      <c r="I16" s="14"/>
      <c r="J16" s="14"/>
      <c r="K16" s="14"/>
      <c r="L16" s="14"/>
      <c r="M16" s="14"/>
      <c r="N16" s="14"/>
      <c r="O16" s="14"/>
      <c r="P16" s="14"/>
      <c r="Q16" s="14">
        <v>24</v>
      </c>
    </row>
    <row r="17" spans="1:17">
      <c r="A17" s="14" t="s">
        <v>66</v>
      </c>
      <c r="B17" s="14"/>
      <c r="C17" s="14"/>
      <c r="D17" s="14"/>
      <c r="E17" s="14"/>
      <c r="F17" s="14"/>
      <c r="G17" s="14"/>
      <c r="H17" s="14">
        <v>12</v>
      </c>
      <c r="I17" s="14"/>
      <c r="J17" s="14">
        <v>12</v>
      </c>
      <c r="K17" s="14"/>
      <c r="L17" s="14"/>
      <c r="M17" s="14"/>
      <c r="N17" s="14"/>
      <c r="O17" s="14"/>
      <c r="P17" s="14"/>
      <c r="Q17" s="14">
        <v>24</v>
      </c>
    </row>
    <row r="18" spans="1:17">
      <c r="A18" s="14" t="s">
        <v>68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>
        <v>6</v>
      </c>
      <c r="N18" s="14">
        <v>18</v>
      </c>
      <c r="O18" s="14"/>
      <c r="P18" s="14"/>
      <c r="Q18" s="14">
        <v>24</v>
      </c>
    </row>
    <row r="19" spans="1:17">
      <c r="A19" s="14" t="s">
        <v>35</v>
      </c>
      <c r="B19" s="14"/>
      <c r="C19" s="14"/>
      <c r="D19" s="14"/>
      <c r="E19" s="14"/>
      <c r="F19" s="14"/>
      <c r="G19" s="14"/>
      <c r="H19" s="14"/>
      <c r="I19" s="14">
        <v>6</v>
      </c>
      <c r="J19" s="14"/>
      <c r="K19" s="14"/>
      <c r="L19" s="14"/>
      <c r="M19" s="14"/>
      <c r="N19" s="14"/>
      <c r="O19" s="14"/>
      <c r="P19" s="14"/>
      <c r="Q19" s="14">
        <v>6</v>
      </c>
    </row>
    <row r="20" spans="1:17">
      <c r="A20" s="14" t="s">
        <v>87</v>
      </c>
      <c r="B20" s="14">
        <f>SUBTOTAL(109,Append1[5])</f>
        <v>12</v>
      </c>
      <c r="C20" s="14">
        <f>SUBTOTAL(109,Append1[5-])</f>
        <v>12</v>
      </c>
      <c r="D20" s="14">
        <f>SUBTOTAL(109,Append1[6])</f>
        <v>12</v>
      </c>
      <c r="E20" s="14">
        <f>SUBTOTAL(109,Append1[6-])</f>
        <v>66</v>
      </c>
      <c r="F20" s="14">
        <f>SUBTOTAL(109,Append1[7])</f>
        <v>36</v>
      </c>
      <c r="G20" s="14">
        <f>SUBTOTAL(109,Append1[7-])</f>
        <v>168</v>
      </c>
      <c r="H20" s="14">
        <f>SUBTOTAL(109,Append1[8])</f>
        <v>90</v>
      </c>
      <c r="I20" s="14">
        <f>SUBTOTAL(109,Append1[8-])</f>
        <v>294</v>
      </c>
      <c r="J20" s="14">
        <f>SUBTOTAL(109,Append1[9])</f>
        <v>108</v>
      </c>
      <c r="K20" s="14">
        <f>SUBTOTAL(109,Append1[9-])</f>
        <v>288</v>
      </c>
      <c r="L20" s="14">
        <f>SUBTOTAL(109,Append1[10])</f>
        <v>96</v>
      </c>
      <c r="M20" s="14">
        <f>SUBTOTAL(109,Append1[10-])</f>
        <v>198</v>
      </c>
      <c r="N20" s="14">
        <f>SUBTOTAL(109,Append1[11])</f>
        <v>66</v>
      </c>
      <c r="O20" s="14">
        <f>SUBTOTAL(109,Append1[11-])</f>
        <v>72</v>
      </c>
      <c r="P20" s="14">
        <f>SUBTOTAL(109,Append1[12])</f>
        <v>24</v>
      </c>
      <c r="Q20" s="14">
        <f>SUBTOTAL(109,Append1[Total])</f>
        <v>1542</v>
      </c>
    </row>
  </sheetData>
  <phoneticPr fontId="30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e 3 9 6 0 4 c - 7 3 d e - 4 9 9 8 - b f f 2 - f a a 0 f 4 2 d c 9 3 2 "   x m l n s = " h t t p : / / s c h e m a s . m i c r o s o f t . c o m / D a t a M a s h u p " > A A A A A N A F A A B Q S w M E F A A C A A g A k U 1 u X C P X s 4 C m A A A A + A A A A B I A H A B D b 2 5 m a W c v U G F j a 2 F n Z S 5 4 b W w g o h g A K K A U A A A A A A A A A A A A A A A A A A A A A A A A A A A A h Y / R C o I w G I V f R X b v N i e h y e + 8 6 D Y h C K L b M Z e O d I a b z X f r o k f q F R L K 6 q 7 L 8 / H B O e d x u 0 M x d W 1 w V Y P V v c l R h C k K l J F 9 p U 2 d o 9 G d w h Q V H H Z C n k W t g l k 2 N p t s l a P G u U t G i P c e + x j 3 Q 0 0 Y p R E 5 l t u 9 b F Q n 0 E f W / + V Q G + u E k Q p x O L z G c I a j V Y y T d Z p g B m S h U G r z N d g 8 G F M g P x A 2 Y + v G Q X F l w r k D y J K B v F / w J 1 B L A w Q U A A I A C A C R T W 5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U 1 u X E d F Q H 3 I A g A A d w c A A B M A H A B G b 3 J t d W x h c y 9 T Z W N 0 a W 9 u M S 5 t I K I Y A C i g F A A A A A A A A A A A A A A A A A A A A A A A A A A A A J 1 V b W v b M B D + H s h / E N 4 X G 4 y 3 w N i X U U r r Z h D Y 2 i U 2 G 1 0 I R b F v j Y h e j C x 3 y Y L / + 0 5 + i Z 2 3 b q y Q K j n p n u f u u d M p h 8 Q w J U l U r 6 O P w 8 F w k K + o h p S s g K a g c 3 J F O J j h g O B f p A q d A F r G m w R 4 E B Z a g z T f l V 4 v l V q 7 3 m 5 + T w V c O Y 2 r s y j n o Z I G z y z 8 G u G N M w O h X h D + l l O 5 J j P 1 K 3 c Q M K Z L D k E E H A O x N r e m 8 g n Q Z E W k M u Q z y 0 0 w y c c i M 1 u 3 + l E j f a E m W T H 5 P D E g c n c G i d J p 8 I k B T 7 9 R X k D u P n k + 2 T m O T 2 T B e e l 5 3 n D A 5 C v R 9 D V 4 y m i y 5 k j 2 P y r s n V / V 4 c G s Q J N Q 8 U L I E y k a c 6 v G z g n f x u T + I c B s n G j y Y 2 z X a f z o l N 4 e 9 y Z N E X U i U 9 h 0 a G i s L D W e e 4 k d 0 W p H n 7 z z y c h H G P P h f R B v M + g I o o w z 0 7 i Q 5 Z b c A W e C G d A d 3 X i T U Z n a I j W E t T n W V O Y / l R Z t W o f R Y p l 2 b V Y V C W I G 1 Z c Y N u Z 2 u y d y H R + P T A t l I D J b B A 7 z F y w y F o j g t r D h Y i i u s a s t u i U n B j E 8 I s B Q M o 9 A M 8 r Z b 0 g D C 4 2 H j S 5 g Q Z g k l d O u h S l L V L a R u l M g 1 k w I D N v 6 d k m f y e 6 y V H 6 X q k U J L K R f k 9 t A y / I f 9 B 7 1 u s W e 2 R f 3 I L 6 u U / 6 i q X t O 0 1 3 X Z v 0 m m 0 H G a Y I U 1 R 3 r 4 m j s l f W 1 / E d Y Q Q 8 / j t 9 4 6 N b V h o V 9 f s A W r q h 8 t v m g P B f 1 t p u 5 e x K a F X r q 9 D u 5 P L k s Y Z E b J Q 5 u y 1 7 L A 2 4 r g 9 k 6 z V S a T x f k + h q X + H H h n d z r k x t d b x y 3 f s N 9 n P J X 9 o K V a F E 6 k M r u n r L 4 9 X y 8 w 3 9 M J u d O z G 0 h F 1 5 / c F S p V H 5 R I f o Z S C r O Z 2 A 3 u g y O g q y k x m G E 0 L E y l D s H X a y 0 P X o 0 7 9 H o n h J a o H Y k P G h 8 S Y K b P A G Z 4 p Q v y 4 t K j y 5 L 3 S f 3 W + z y 7 E O w B + s / A z d Z h v S j s 4 9 A z R g q s W Q S 3 F 3 z 9 P n d 0 9 H n q b 0 + / g F Q S w E C L Q A U A A I A C A C R T W 5 c I 9 e z g K Y A A A D 4 A A A A E g A A A A A A A A A A A A A A A A A A A A A A Q 2 9 u Z m l n L 1 B h Y 2 t h Z 2 U u e G 1 s U E s B A i 0 A F A A C A A g A k U 1 u X A / K 6 a u k A A A A 6 Q A A A B M A A A A A A A A A A A A A A A A A 8 g A A A F t D b 2 5 0 Z W 5 0 X 1 R 5 c G V z X S 5 4 b W x Q S w E C L Q A U A A I A C A C R T W 5 c R 0 V A f c g C A A B 3 B w A A E w A A A A A A A A A A A A A A A A D j A Q A A R m 9 y b X V s Y X M v U 2 V j d G l v b j E u b V B L B Q Y A A A A A A w A D A M I A A A D 4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3 H A A A A A A A A F U c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o Z W F k Z X J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U 0 N T Q x M T E t Y j Y 1 N C 0 0 Y T Z m L T h m Z W Y t M j k 5 Y j c z N G I w M T N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M t M T N U M T E 6 M D g 6 N T E u N D U w N z M 1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a G V h Z G V y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Z W F k Z X J z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T l j Z D F j Y T g t M j F h Y S 0 0 N T d k L T l j Z T E t Y j U x N D I 1 Z m Q w N z E 2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B c H B l b m Q x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y 9 U I E 5 P L i Z x d W 9 0 O y w m c X V v d D s 1 J n F 1 b 3 Q 7 L C Z x d W 9 0 O z U t J n F 1 b 3 Q 7 L C Z x d W 9 0 O z Y m c X V v d D s s J n F 1 b 3 Q 7 N i 0 m c X V v d D s s J n F 1 b 3 Q 7 N y Z x d W 9 0 O y w m c X V v d D s 3 L S Z x d W 9 0 O y w m c X V v d D s 4 J n F 1 b 3 Q 7 L C Z x d W 9 0 O z g t J n F 1 b 3 Q 7 L C Z x d W 9 0 O z k m c X V v d D s s J n F 1 b 3 Q 7 O S 0 m c X V v d D s s J n F 1 b 3 Q 7 M T A m c X V v d D s s J n F 1 b 3 Q 7 M T A t J n F 1 b 3 Q 7 L C Z x d W 9 0 O z E x J n F 1 b 3 Q 7 L C Z x d W 9 0 O z E x L S Z x d W 9 0 O y w m c X V v d D s x M i Z x d W 9 0 O y w m c X V v d D t U b 3 R h b C Z x d W 9 0 O 1 0 i I C 8 + P E V u d H J 5 I F R 5 c G U 9 I k Z p b G x D b 2 x 1 b W 5 U e X B l c y I g V m F s d W U 9 I n N B Q U F B Q U F B Q U F B Q U F B Q U F B Q U F B Q U F B Q T 0 i I C 8 + P E V u d H J 5 I F R 5 c G U 9 I k Z p b G x M Y X N 0 V X B k Y X R l Z C I g V m F s d W U 9 I m Q y M D I 2 L T A z L T E 0 V D A 4 O j Q 0 O j M 0 L j A 0 N z Q 5 N D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O C I g L z 4 8 R W 5 0 c n k g V H l w Z T 0 i Q W R k Z W R U b 0 R h d G F N b 2 R l b C I g V m F s d W U 9 I m w w I i A v P j x F b n R y e S B U e X B l P S J S Z W N v d m V y e V R h c m d l d F N o Z W V 0 I i B W Y W x 1 Z T 0 i c 1 9 p b n Z v a W N l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L 0 F 1 d G 9 S Z W 1 v d m V k Q 2 9 s d W 1 u c z E u e 1 J l c 3 V s d C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B c H B l b m Q x L 0 F 1 d G 9 S Z W 1 v d m V k Q 2 9 s d W 1 u c z E u e 1 J l c 3 V s d C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G F j a 2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3 Y W I 0 O G J i Y S 0 1 M T c z L T Q 5 M T A t O G F k O C 1 l Z m Y w Y 2 J i O T k w N D c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y 0 x N F Q w O D o 0 N D o z M y 4 w M T U y M z Q 5 W i I g L z 4 8 R W 5 0 c n k g V H l w Z T 0 i R m l s b E N v b H V t b l R 5 c G V z I i B W Y W x 1 Z T 0 i c 0 F B Q U F B Q U F B Q U F B Q U F B Q U F B Q U F B Q U E 9 P S I g L z 4 8 R W 5 0 c n k g V H l w Z T 0 i U m V j b 3 Z l c n l U Y X J n Z X R T a G V l d C I g V m F s d W U 9 I n N f a W 5 2 b 2 l j Z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E N v b H V t b k 5 h b W V z I i B W Y W x 1 Z T 0 i c 1 s m c X V v d D t D L 1 Q g T k 8 u J n F 1 b 3 Q 7 L C Z x d W 9 0 O 1 R P V E F M J n F 1 b 3 Q 7 L C Z x d W 9 0 O z g t J n F 1 b 3 Q 7 L C Z x d W 9 0 O z k t J n F 1 b 3 Q 7 L C Z x d W 9 0 O z E w L S Z x d W 9 0 O y w m c X V v d D s 1 L S Z x d W 9 0 O y w m c X V v d D s 2 J n F 1 b 3 Q 7 L C Z x d W 9 0 O z Y t J n F 1 b 3 Q 7 L C Z x d W 9 0 O z c m c X V v d D s s J n F 1 b 3 Q 7 N y 0 m c X V v d D s s J n F 1 b 3 Q 7 O C Z x d W 9 0 O y w m c X V v d D s 5 J n F 1 b 3 Q 7 L C Z x d W 9 0 O z E w J n F 1 b 3 Q 7 L C Z x d W 9 0 O z E x J n F 1 b 3 Q 7 L C Z x d W 9 0 O z E x L S Z x d W 9 0 O y w m c X V v d D s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p b n Z v a W N l L 0 F 1 d G 9 S Z W 1 v d m V k Q 2 9 s d W 1 u c z E u e 1 J l c 3 V s d C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f a W 5 2 b 2 l j Z S 9 B d X R v U m V t b 3 Z l Z E N v b H V t b n M x L n t S Z X N 1 b H Q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9 w Y W N r b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G F j a 2 x p c 3 Q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w Y W N r b G l z d C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3 B h Y 2 t s a X N 0 L 1 R y a W 1 t Z W Q l M j B U Z X h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3 B h Y 2 t s a X N 0 L 1 N w b G l 0 J T I w Q 2 9 s d W 1 u J T I w Y n k l M j B E Z W x p b W l 0 Z X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3 B h Y 2 t s a X N 0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G F j a 2 x p c 3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G F j a 2 x p c 3 Q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G F j a 2 x p c 3 Q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w Y W N r b G l z d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w Y W N r b G l z d C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w Y W N r b G l z d C 9 B Z G R l Z C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3 B h Y 2 t s a X N 0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G F j a 2 x p c 3 Q v U m V t b 3 Z l Z C U y M E N v b H V t b n M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E S c f U x 3 V M d E v m O d N B k 7 r f A A A A A A A g A A A A A A E G Y A A A A B A A A g A A A A i 0 6 6 4 A f G B 5 z A C u e O b D G V y 9 R R t N / 2 t O T P r S R x T Y Z w k o k A A A A A D o A A A A A C A A A g A A A A B / k i Z a g G k x Z X u / u I 2 y 0 C 1 N d o S t w 3 L Y 1 J O c t R v g 2 0 2 r x Q A A A A l H t k G p I E M g I U U t T e P I + 3 A 2 t b z 5 b X p G Z b F F O x 6 n I H B x q T S a Y X o r k 9 F 7 X q C c c 3 E 6 D n F 9 i Y m A P R n e t w D 1 y o m v 4 a 0 i A k A r D 0 R 0 d O M U T N I i y W F K d A A A A A o D O + l / b e m J n u l m + u X w n c U W b f 6 e y m l x + A g y W S l h g Q O X D h k u 3 E o D h s R k H 3 f p y B x A 1 l D Z k 6 5 N w V K T Z X 0 D N + t E q b r w = = < / D a t a M a s h u p > 
</file>

<file path=customXml/itemProps1.xml><?xml version="1.0" encoding="utf-8"?>
<ds:datastoreItem xmlns:ds="http://schemas.openxmlformats.org/officeDocument/2006/customXml" ds:itemID="{868B4F78-53AB-4823-BDA8-B40CA2BDD76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CKD-CJ8533- PL</vt:lpstr>
      <vt:lpstr>data</vt:lpstr>
      <vt:lpstr>split</vt:lpstr>
    </vt:vector>
  </TitlesOfParts>
  <Company>New Balance Athletic Shoe,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Tse</dc:creator>
  <cp:lastModifiedBy>RvE</cp:lastModifiedBy>
  <cp:lastPrinted>2026-02-04T00:20:34Z</cp:lastPrinted>
  <dcterms:created xsi:type="dcterms:W3CDTF">2015-05-06T09:12:29Z</dcterms:created>
  <dcterms:modified xsi:type="dcterms:W3CDTF">2026-03-14T13:11:28Z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0x010100502D27725F8FB046B47BD94E7D94808A</vt:lpwstr>
  </property>
  <property fmtid="{D5CDD505-2E9C-101B-9397-08002B2CF9AE}" pid="3" name="ParentListItemID">
    <vt:lpwstr/>
  </property>
</Properties>
</file>