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hls\Downloads\"/>
    </mc:Choice>
  </mc:AlternateContent>
  <xr:revisionPtr revIDLastSave="0" documentId="8_{58A9A926-473C-49E3-9793-C9DFD23415AA}" xr6:coauthVersionLast="47" xr6:coauthVersionMax="47" xr10:uidLastSave="{00000000-0000-0000-0000-000000000000}"/>
  <bookViews>
    <workbookView xWindow="19110" yWindow="0" windowWidth="19380" windowHeight="20970" activeTab="2" xr2:uid="{91AA68F3-9827-4BDE-9B09-575380562D52}"/>
  </bookViews>
  <sheets>
    <sheet name="Data Table" sheetId="3" r:id="rId1"/>
    <sheet name="Daily Bank" sheetId="1" r:id="rId2"/>
    <sheet name="Prior Week Comparison" sheetId="2" r:id="rId3"/>
  </sheets>
  <definedNames>
    <definedName name="_xlnm._FilterDatabase" localSheetId="1" hidden="1">'Daily Bank'!$A$8:$K$46</definedName>
    <definedName name="_xlnm._FilterDatabase" localSheetId="0" hidden="1">'Data Table'!$B$2:$G$30</definedName>
    <definedName name="_xlnm._FilterDatabase" localSheetId="2" hidden="1">'Prior Week Comparison'!$A$21:$N$22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E23" i="2"/>
  <c r="F23" i="2"/>
  <c r="G23" i="2"/>
  <c r="D22" i="2"/>
  <c r="E22" i="2"/>
  <c r="F22" i="2"/>
  <c r="G22" i="2"/>
  <c r="C22" i="2"/>
  <c r="C16" i="2"/>
  <c r="D16" i="2"/>
  <c r="E16" i="2"/>
  <c r="F16" i="2"/>
  <c r="G16" i="2"/>
  <c r="D15" i="2"/>
  <c r="E15" i="2"/>
  <c r="F15" i="2"/>
  <c r="G15" i="2"/>
  <c r="C15" i="2"/>
  <c r="N47" i="2"/>
  <c r="M47" i="2"/>
  <c r="L47" i="2"/>
  <c r="K47" i="2"/>
  <c r="J47" i="2"/>
  <c r="I47" i="2"/>
  <c r="H47" i="2"/>
  <c r="G47" i="2"/>
  <c r="F47" i="2"/>
  <c r="E47" i="2"/>
  <c r="D47" i="2"/>
  <c r="C47" i="2"/>
  <c r="N40" i="2"/>
  <c r="M40" i="2"/>
  <c r="L40" i="2"/>
  <c r="K40" i="2"/>
  <c r="J40" i="2"/>
  <c r="I40" i="2"/>
  <c r="H40" i="2"/>
  <c r="G40" i="2"/>
  <c r="F40" i="2"/>
  <c r="E40" i="2"/>
  <c r="D40" i="2"/>
  <c r="C40" i="2"/>
  <c r="L46" i="2"/>
  <c r="K46" i="2"/>
  <c r="D46" i="2"/>
  <c r="C46" i="2"/>
  <c r="N45" i="2"/>
  <c r="N46" i="2" s="1"/>
  <c r="M45" i="2"/>
  <c r="M46" i="2" s="1"/>
  <c r="L45" i="2"/>
  <c r="K45" i="2"/>
  <c r="J45" i="2"/>
  <c r="J46" i="2" s="1"/>
  <c r="I45" i="2"/>
  <c r="I46" i="2" s="1"/>
  <c r="H45" i="2"/>
  <c r="H46" i="2" s="1"/>
  <c r="G45" i="2"/>
  <c r="F45" i="2"/>
  <c r="F46" i="2" s="1"/>
  <c r="E45" i="2"/>
  <c r="E46" i="2" s="1"/>
  <c r="D45" i="2"/>
  <c r="C45" i="2"/>
  <c r="M42" i="2"/>
  <c r="L42" i="2"/>
  <c r="K42" i="2"/>
  <c r="J42" i="2"/>
  <c r="G42" i="2"/>
  <c r="F42" i="2"/>
  <c r="E42" i="2"/>
  <c r="D42" i="2"/>
  <c r="C42" i="2"/>
  <c r="L39" i="2"/>
  <c r="D39" i="2"/>
  <c r="N38" i="2"/>
  <c r="N39" i="2" s="1"/>
  <c r="M38" i="2"/>
  <c r="M39" i="2" s="1"/>
  <c r="L38" i="2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C38" i="2"/>
  <c r="C39" i="2" s="1"/>
  <c r="M35" i="2"/>
  <c r="L35" i="2"/>
  <c r="K35" i="2"/>
  <c r="J35" i="2"/>
  <c r="G35" i="2"/>
  <c r="F35" i="2"/>
  <c r="E35" i="2"/>
  <c r="D35" i="2"/>
  <c r="C35" i="2"/>
  <c r="L32" i="2"/>
  <c r="D32" i="2"/>
  <c r="N31" i="2"/>
  <c r="N32" i="2" s="1"/>
  <c r="M31" i="2"/>
  <c r="M32" i="2" s="1"/>
  <c r="L31" i="2"/>
  <c r="K31" i="2"/>
  <c r="K32" i="2" s="1"/>
  <c r="J31" i="2"/>
  <c r="J32" i="2" s="1"/>
  <c r="I31" i="2"/>
  <c r="I32" i="2" s="1"/>
  <c r="H31" i="2"/>
  <c r="H32" i="2" s="1"/>
  <c r="G31" i="2"/>
  <c r="G32" i="2" s="1"/>
  <c r="F31" i="2"/>
  <c r="F32" i="2" s="1"/>
  <c r="E31" i="2"/>
  <c r="E32" i="2" s="1"/>
  <c r="D31" i="2"/>
  <c r="C31" i="2"/>
  <c r="C32" i="2" s="1"/>
  <c r="M28" i="2"/>
  <c r="L28" i="2"/>
  <c r="K28" i="2"/>
  <c r="J28" i="2"/>
  <c r="G28" i="2"/>
  <c r="F28" i="2"/>
  <c r="E28" i="2"/>
  <c r="D28" i="2"/>
  <c r="C28" i="2"/>
  <c r="I25" i="2"/>
  <c r="H25" i="2"/>
  <c r="N24" i="2"/>
  <c r="N25" i="2" s="1"/>
  <c r="M24" i="2"/>
  <c r="M25" i="2" s="1"/>
  <c r="L24" i="2"/>
  <c r="L25" i="2" s="1"/>
  <c r="K24" i="2"/>
  <c r="K25" i="2" s="1"/>
  <c r="J24" i="2"/>
  <c r="J25" i="2" s="1"/>
  <c r="I24" i="2"/>
  <c r="H24" i="2"/>
  <c r="C21" i="2"/>
  <c r="J18" i="2"/>
  <c r="N17" i="2"/>
  <c r="N18" i="2" s="1"/>
  <c r="M17" i="2"/>
  <c r="M18" i="2" s="1"/>
  <c r="L17" i="2"/>
  <c r="L18" i="2" s="1"/>
  <c r="K17" i="2"/>
  <c r="K18" i="2" s="1"/>
  <c r="J17" i="2"/>
  <c r="I17" i="2"/>
  <c r="J14" i="2"/>
  <c r="K14" i="2" s="1"/>
  <c r="L44" i="1"/>
  <c r="P16" i="1"/>
  <c r="O16" i="1"/>
  <c r="N16" i="1"/>
  <c r="M16" i="1"/>
  <c r="L16" i="1"/>
  <c r="L6" i="1" s="1"/>
  <c r="H4" i="1"/>
  <c r="I4" i="1" s="1"/>
  <c r="J4" i="1" s="1"/>
  <c r="K4" i="1" s="1"/>
  <c r="L4" i="1" s="1"/>
  <c r="M4" i="1" s="1"/>
  <c r="N4" i="1" s="1"/>
  <c r="O4" i="1" s="1"/>
  <c r="P4" i="1" s="1"/>
  <c r="F24" i="2" l="1"/>
  <c r="F25" i="2" s="1"/>
  <c r="E24" i="2"/>
  <c r="E25" i="2" s="1"/>
  <c r="D24" i="2"/>
  <c r="D25" i="2" s="1"/>
  <c r="G24" i="2"/>
  <c r="G25" i="2" s="1"/>
  <c r="G46" i="2"/>
  <c r="C24" i="2"/>
  <c r="L14" i="2"/>
  <c r="K21" i="2"/>
  <c r="I18" i="2"/>
  <c r="J21" i="2"/>
  <c r="C25" i="2" l="1"/>
  <c r="M26" i="2"/>
  <c r="M33" i="2" s="1"/>
  <c r="E26" i="2"/>
  <c r="E33" i="2" s="1"/>
  <c r="L26" i="2"/>
  <c r="L33" i="2" s="1"/>
  <c r="D26" i="2"/>
  <c r="D33" i="2" s="1"/>
  <c r="J26" i="2"/>
  <c r="J33" i="2" s="1"/>
  <c r="N26" i="2"/>
  <c r="N33" i="2" s="1"/>
  <c r="K26" i="2"/>
  <c r="K33" i="2" s="1"/>
  <c r="C26" i="2"/>
  <c r="C33" i="2" s="1"/>
  <c r="F26" i="2"/>
  <c r="F33" i="2" s="1"/>
  <c r="I26" i="2"/>
  <c r="I33" i="2" s="1"/>
  <c r="H26" i="2"/>
  <c r="H33" i="2" s="1"/>
  <c r="G26" i="2"/>
  <c r="G33" i="2" s="1"/>
  <c r="M14" i="2"/>
  <c r="M21" i="2" s="1"/>
  <c r="L21" i="2"/>
  <c r="G21" i="2" l="1"/>
  <c r="F21" i="2"/>
  <c r="E21" i="2"/>
  <c r="D21" i="2"/>
  <c r="K16" i="1"/>
  <c r="J16" i="1"/>
  <c r="I16" i="1"/>
  <c r="H16" i="1"/>
  <c r="G16" i="1"/>
  <c r="H17" i="2" l="1"/>
  <c r="H18" i="2" s="1"/>
  <c r="G17" i="2"/>
  <c r="G18" i="2" s="1"/>
  <c r="F17" i="2"/>
  <c r="F18" i="2" s="1"/>
  <c r="E17" i="2"/>
  <c r="E18" i="2" s="1"/>
  <c r="D17" i="2"/>
  <c r="G44" i="1"/>
  <c r="G6" i="1" s="1"/>
  <c r="D18" i="2" l="1"/>
  <c r="C17" i="2" l="1"/>
  <c r="D14" i="2"/>
  <c r="E14" i="2" s="1"/>
  <c r="F14" i="2" s="1"/>
  <c r="G14" i="2" s="1"/>
  <c r="N19" i="2" l="1"/>
  <c r="M19" i="2"/>
  <c r="L19" i="2"/>
  <c r="D19" i="2"/>
  <c r="I19" i="2"/>
  <c r="H19" i="2"/>
  <c r="G19" i="2"/>
  <c r="F19" i="2"/>
  <c r="E19" i="2"/>
  <c r="K19" i="2"/>
  <c r="J19" i="2"/>
  <c r="C18" i="2"/>
  <c r="C19" i="2"/>
</calcChain>
</file>

<file path=xl/sharedStrings.xml><?xml version="1.0" encoding="utf-8"?>
<sst xmlns="http://schemas.openxmlformats.org/spreadsheetml/2006/main" count="1370" uniqueCount="65">
  <si>
    <t>M</t>
  </si>
  <si>
    <t>Daily Cash Flow Projections</t>
  </si>
  <si>
    <t>Projected</t>
  </si>
  <si>
    <t>Actual</t>
  </si>
  <si>
    <t>Total Cash Position</t>
  </si>
  <si>
    <t>Balance</t>
  </si>
  <si>
    <t>Beginning Balance</t>
  </si>
  <si>
    <t>Cat</t>
  </si>
  <si>
    <t>3rdP</t>
  </si>
  <si>
    <t>Transfer From Seamless</t>
  </si>
  <si>
    <t>Transfer From Grubhub</t>
  </si>
  <si>
    <t>Transfer From Other</t>
  </si>
  <si>
    <t>CSH</t>
  </si>
  <si>
    <t>CC</t>
  </si>
  <si>
    <t>Utilities</t>
  </si>
  <si>
    <t>Bank Fees</t>
  </si>
  <si>
    <t>Bank - LoC Interest</t>
  </si>
  <si>
    <t>Other Inflow (Outflow)</t>
  </si>
  <si>
    <t>Ending Balance</t>
  </si>
  <si>
    <t>Cash Deposit from Stores</t>
  </si>
  <si>
    <t>Fees</t>
  </si>
  <si>
    <t>Other</t>
  </si>
  <si>
    <t>Grubhub</t>
  </si>
  <si>
    <t>Level Up deposits</t>
  </si>
  <si>
    <t>Credit card deposits</t>
  </si>
  <si>
    <t>EZ Cater</t>
  </si>
  <si>
    <t>Ritual</t>
  </si>
  <si>
    <t>DoorDash</t>
  </si>
  <si>
    <t>Uber Eats</t>
  </si>
  <si>
    <t>Sharebite</t>
  </si>
  <si>
    <t>Credit card /LU fees</t>
  </si>
  <si>
    <t>TI</t>
  </si>
  <si>
    <t>TI receipts</t>
  </si>
  <si>
    <t>House / remote deposits</t>
  </si>
  <si>
    <t>APCK</t>
  </si>
  <si>
    <t>AP checks</t>
  </si>
  <si>
    <t>AP checks - COGS / Paper</t>
  </si>
  <si>
    <t>AP checks - Doordash</t>
  </si>
  <si>
    <t>AP checks - Taxes</t>
  </si>
  <si>
    <t>Insurance</t>
  </si>
  <si>
    <t>Telecommunication</t>
  </si>
  <si>
    <t>Prior Week</t>
  </si>
  <si>
    <t>Delta</t>
  </si>
  <si>
    <t>% Over / Under</t>
  </si>
  <si>
    <t>Cumulative  Delta</t>
  </si>
  <si>
    <t>T</t>
  </si>
  <si>
    <t>W</t>
  </si>
  <si>
    <t>TH</t>
  </si>
  <si>
    <t>F</t>
  </si>
  <si>
    <t/>
  </si>
  <si>
    <t>Cash Comparison - Projections vs. Actuals</t>
  </si>
  <si>
    <t>Date</t>
  </si>
  <si>
    <t>Summary of Prior Week - Cash Inflows / Revenue</t>
  </si>
  <si>
    <t>Includes Transfer from Seamless, Transfer from Other, Credit Card Deposits, Store Cash Deposits</t>
  </si>
  <si>
    <t>Seamless, Grubhub, Other</t>
  </si>
  <si>
    <t>Project</t>
  </si>
  <si>
    <t>Total - SUM ALL</t>
  </si>
  <si>
    <t>Credit Card</t>
  </si>
  <si>
    <t>Cash Deposit</t>
  </si>
  <si>
    <t>Bank -1</t>
  </si>
  <si>
    <t>Bank -2</t>
  </si>
  <si>
    <t>Bank</t>
  </si>
  <si>
    <t>Activity</t>
  </si>
  <si>
    <t>Sum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</si>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</sst>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;@"/>
    <numFmt numFmtId="166" formatCode="&quot;$&quot;###,###,##0_);\(&quot;$&quot;###,###,##0\);&quot;$&quot;\-_)"/>
    <numFmt numFmtId="167" formatCode="0%_);\(0%\);0%_);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5">
    <xf numFmtId="0" fontId="0" fillId="0" borderId="0" xfId="0"/>
    <xf numFmtId="165" fontId="5" fillId="0" borderId="0" xfId="0" applyNumberFormat="1" applyFont="1" applyAlignment="1">
      <alignment horizontal="centerContinuous"/>
    </xf>
    <xf numFmtId="165" fontId="5" fillId="0" borderId="1" xfId="0" applyNumberFormat="1" applyFont="1" applyBorder="1" applyAlignment="1">
      <alignment horizontal="centerContinuous"/>
    </xf>
    <xf numFmtId="0" fontId="0" fillId="2" borderId="0" xfId="0" applyFill="1"/>
    <xf numFmtId="164" fontId="1" fillId="3" borderId="0" xfId="0" quotePrefix="1" applyNumberFormat="1" applyFont="1" applyFill="1"/>
    <xf numFmtId="166" fontId="6" fillId="2" borderId="0" xfId="0" applyNumberFormat="1" applyFont="1" applyFill="1"/>
    <xf numFmtId="166" fontId="6" fillId="2" borderId="1" xfId="0" applyNumberFormat="1" applyFont="1" applyFill="1" applyBorder="1"/>
    <xf numFmtId="166" fontId="0" fillId="2" borderId="0" xfId="0" applyNumberFormat="1" applyFill="1"/>
    <xf numFmtId="0" fontId="7" fillId="4" borderId="0" xfId="0" applyFont="1" applyFill="1"/>
    <xf numFmtId="166" fontId="3" fillId="4" borderId="0" xfId="0" applyNumberFormat="1" applyFont="1" applyFill="1"/>
    <xf numFmtId="0" fontId="0" fillId="0" borderId="2" xfId="0" applyBorder="1"/>
    <xf numFmtId="0" fontId="8" fillId="0" borderId="0" xfId="0" applyFont="1"/>
    <xf numFmtId="167" fontId="8" fillId="0" borderId="0" xfId="0" applyNumberFormat="1" applyFon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2" borderId="0" xfId="0" applyNumberFormat="1" applyFill="1"/>
    <xf numFmtId="165" fontId="0" fillId="0" borderId="0" xfId="0" applyNumberFormat="1"/>
    <xf numFmtId="0" fontId="0" fillId="5" borderId="0" xfId="0" applyFill="1"/>
    <xf numFmtId="164" fontId="0" fillId="0" borderId="0" xfId="1" applyFont="1"/>
    <xf numFmtId="0" fontId="2" fillId="0" borderId="0" xfId="0" applyFont="1"/>
    <xf numFmtId="166" fontId="0" fillId="0" borderId="4" xfId="0" applyNumberFormat="1" applyBorder="1"/>
    <xf numFmtId="2" fontId="2" fillId="0" borderId="0" xfId="0" applyNumberFormat="1" applyFont="1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0" fillId="6" borderId="0" xfId="0" applyFill="1"/>
    <xf numFmtId="164" fontId="2" fillId="0" borderId="0" xfId="1" applyFont="1"/>
    <xf numFmtId="164" fontId="2" fillId="0" borderId="4" xfId="1" applyFont="1" applyBorder="1"/>
    <xf numFmtId="0" fontId="0" fillId="0" borderId="5" xfId="0" applyBorder="1"/>
    <xf numFmtId="165" fontId="10" fillId="7" borderId="6" xfId="0" applyNumberFormat="1" applyFont="1" applyFill="1" applyBorder="1" applyAlignment="1">
      <alignment horizontal="centerContinuous"/>
    </xf>
    <xf numFmtId="0" fontId="11" fillId="0" borderId="0" xfId="0" applyFont="1"/>
    <xf numFmtId="0" fontId="4" fillId="6" borderId="0" xfId="0" applyFont="1" applyFill="1"/>
    <xf numFmtId="2" fontId="1" fillId="0" borderId="0" xfId="0" applyNumberFormat="1" applyFont="1"/>
    <xf numFmtId="0" fontId="12" fillId="7" borderId="3" xfId="0" applyFont="1" applyFill="1" applyBorder="1"/>
    <xf numFmtId="0" fontId="0" fillId="0" borderId="3" xfId="0" applyBorder="1"/>
    <xf numFmtId="0" fontId="0" fillId="0" borderId="0" xfId="0" applyFill="1"/>
  </cellXfs>
  <cellStyles count="2">
    <cellStyle name="Normal" xfId="0" builtinId="0"/>
    <cellStyle name="Tusental" xfId="1" builtinId="3"/>
  </cellStyles>
  <dxfs count="2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singleAccounting"/>
        <vertAlign val="baseline"/>
        <sz val="11"/>
        <color theme="1"/>
        <name val="Calibri"/>
        <family val="2"/>
        <scheme val="minor"/>
      </font>
      <numFmt numFmtId="165" formatCode="mm/dd/yy;@"/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66FF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2FED60-531E-40A1-ADC3-BC76D30CED50}" name="tblData" displayName="tblData" ref="A2:F272" totalsRowShown="0">
  <autoFilter ref="A2:F272" xr:uid="{F22FED60-531E-40A1-ADC3-BC76D30CED50}"/>
  <tableColumns count="6">
    <tableColumn id="1" xr3:uid="{076B34F9-F44F-41F2-82D6-36429854EB47}" name="Date" dataDxfId="1"/>
    <tableColumn id="2" xr3:uid="{1050A338-31B7-4168-B627-DDC53ED09253}" name="Cat"/>
    <tableColumn id="3" xr3:uid="{41095176-F91A-45B8-A14C-2CB260161840}" name="Bank"/>
    <tableColumn id="4" xr3:uid="{DBDC052A-12E7-4AA7-AC18-E5C624881FCD}" name="Activity"/>
    <tableColumn id="5" xr3:uid="{D2DED1C7-38B6-472A-8486-F2BB5AF02D48}" name="Sum"/>
    <tableColumn id="6" xr3:uid="{1BE588A2-2E19-4A38-8171-31DBAB846D24}" name="Typ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4BEB-C4BF-41AB-AB17-ED8E236726F2}">
  <dimension ref="A2:F272"/>
  <sheetViews>
    <sheetView topLeftCell="A183" workbookViewId="0">
      <selection activeCell="F192" sqref="F192:F272"/>
    </sheetView>
  </sheetViews>
  <sheetFormatPr defaultRowHeight="14.5" x14ac:dyDescent="0.35"/>
  <cols>
    <col min="1" max="1" width="10.7265625" bestFit="1" customWidth="1"/>
    <col min="3" max="3" width="14.6328125" customWidth="1"/>
    <col min="4" max="4" width="22.08984375" bestFit="1" customWidth="1"/>
    <col min="5" max="5" width="16.1796875" customWidth="1"/>
    <col min="6" max="6" width="16.6328125" bestFit="1" customWidth="1"/>
    <col min="7" max="7" width="4.1796875" customWidth="1"/>
  </cols>
  <sheetData>
    <row r="2" spans="1:6" x14ac:dyDescent="0.35">
      <c r="A2" t="s">
        <v>51</v>
      </c>
      <c r="B2" t="s">
        <v>7</v>
      </c>
      <c r="C2" t="s">
        <v>61</v>
      </c>
      <c r="D2" t="s">
        <v>62</v>
      </c>
      <c r="E2" t="s">
        <v>63</v>
      </c>
      <c r="F2" t="s">
        <v>64</v>
      </c>
    </row>
    <row r="3" spans="1:6" ht="16" x14ac:dyDescent="0.5">
      <c r="A3" s="1">
        <v>45649</v>
      </c>
      <c r="B3" s="34" t="s">
        <v>8</v>
      </c>
      <c r="C3" s="34" t="s">
        <v>59</v>
      </c>
      <c r="D3" s="34" t="s">
        <v>9</v>
      </c>
      <c r="E3" s="34">
        <v>2500</v>
      </c>
      <c r="F3" s="34" t="s">
        <v>3</v>
      </c>
    </row>
    <row r="4" spans="1:6" ht="16" x14ac:dyDescent="0.5">
      <c r="A4" s="1">
        <v>45649</v>
      </c>
      <c r="B4" s="34" t="s">
        <v>8</v>
      </c>
      <c r="C4" s="34" t="s">
        <v>59</v>
      </c>
      <c r="D4" s="34" t="s">
        <v>10</v>
      </c>
      <c r="E4" s="34">
        <v>2600</v>
      </c>
      <c r="F4" s="34" t="s">
        <v>3</v>
      </c>
    </row>
    <row r="5" spans="1:6" ht="16" x14ac:dyDescent="0.5">
      <c r="A5" s="1">
        <v>45649</v>
      </c>
      <c r="B5" s="34" t="s">
        <v>8</v>
      </c>
      <c r="C5" s="34" t="s">
        <v>59</v>
      </c>
      <c r="D5" s="34" t="s">
        <v>11</v>
      </c>
      <c r="E5" s="34">
        <v>0</v>
      </c>
      <c r="F5" s="34" t="s">
        <v>3</v>
      </c>
    </row>
    <row r="6" spans="1:6" ht="16" x14ac:dyDescent="0.5">
      <c r="A6" s="1">
        <v>45649</v>
      </c>
      <c r="C6" t="s">
        <v>59</v>
      </c>
      <c r="D6" t="s">
        <v>15</v>
      </c>
      <c r="E6" s="34">
        <v>0</v>
      </c>
      <c r="F6" s="34" t="s">
        <v>3</v>
      </c>
    </row>
    <row r="7" spans="1:6" ht="16" x14ac:dyDescent="0.5">
      <c r="A7" s="1">
        <v>45649</v>
      </c>
      <c r="C7" t="s">
        <v>59</v>
      </c>
      <c r="D7" t="s">
        <v>16</v>
      </c>
      <c r="E7" s="34">
        <v>0</v>
      </c>
      <c r="F7" s="34" t="s">
        <v>3</v>
      </c>
    </row>
    <row r="8" spans="1:6" ht="16" x14ac:dyDescent="0.5">
      <c r="A8" s="1">
        <v>45649</v>
      </c>
      <c r="C8" t="s">
        <v>59</v>
      </c>
      <c r="D8" t="s">
        <v>17</v>
      </c>
      <c r="E8" s="34"/>
      <c r="F8" s="34" t="s">
        <v>3</v>
      </c>
    </row>
    <row r="9" spans="1:6" ht="16" x14ac:dyDescent="0.5">
      <c r="A9" s="1">
        <v>45649</v>
      </c>
      <c r="B9" t="s">
        <v>12</v>
      </c>
      <c r="C9" t="s">
        <v>60</v>
      </c>
      <c r="D9" t="s">
        <v>19</v>
      </c>
      <c r="E9" s="34">
        <v>1081</v>
      </c>
      <c r="F9" s="34" t="s">
        <v>3</v>
      </c>
    </row>
    <row r="10" spans="1:6" ht="16" x14ac:dyDescent="0.5">
      <c r="A10" s="1">
        <v>45649</v>
      </c>
      <c r="B10" t="s">
        <v>12</v>
      </c>
      <c r="C10" t="s">
        <v>60</v>
      </c>
      <c r="D10" t="s">
        <v>20</v>
      </c>
      <c r="E10" s="34" t="s">
        <v>49</v>
      </c>
      <c r="F10" s="34" t="s">
        <v>3</v>
      </c>
    </row>
    <row r="11" spans="1:6" ht="16" x14ac:dyDescent="0.5">
      <c r="A11" s="1">
        <v>45649</v>
      </c>
      <c r="B11" t="s">
        <v>8</v>
      </c>
      <c r="C11" t="s">
        <v>60</v>
      </c>
      <c r="D11" t="s">
        <v>22</v>
      </c>
      <c r="E11" s="34" t="s">
        <v>49</v>
      </c>
      <c r="F11" s="34" t="s">
        <v>3</v>
      </c>
    </row>
    <row r="12" spans="1:6" ht="16" x14ac:dyDescent="0.5">
      <c r="A12" s="1">
        <v>45649</v>
      </c>
      <c r="B12" t="s">
        <v>8</v>
      </c>
      <c r="C12" t="s">
        <v>60</v>
      </c>
      <c r="D12" t="s">
        <v>23</v>
      </c>
      <c r="E12" s="34">
        <v>1082</v>
      </c>
      <c r="F12" s="34" t="s">
        <v>3</v>
      </c>
    </row>
    <row r="13" spans="1:6" ht="16" x14ac:dyDescent="0.5">
      <c r="A13" s="1">
        <v>45649</v>
      </c>
      <c r="B13" t="s">
        <v>13</v>
      </c>
      <c r="C13" t="s">
        <v>60</v>
      </c>
      <c r="D13" t="s">
        <v>24</v>
      </c>
      <c r="E13" s="34">
        <v>1502</v>
      </c>
      <c r="F13" s="34" t="s">
        <v>3</v>
      </c>
    </row>
    <row r="14" spans="1:6" ht="16" x14ac:dyDescent="0.5">
      <c r="A14" s="1">
        <v>45649</v>
      </c>
      <c r="B14" t="s">
        <v>8</v>
      </c>
      <c r="C14" t="s">
        <v>60</v>
      </c>
      <c r="D14" t="s">
        <v>25</v>
      </c>
      <c r="E14" s="34" t="s">
        <v>49</v>
      </c>
      <c r="F14" s="34" t="s">
        <v>3</v>
      </c>
    </row>
    <row r="15" spans="1:6" ht="16" x14ac:dyDescent="0.5">
      <c r="A15" s="1">
        <v>45649</v>
      </c>
      <c r="B15" t="s">
        <v>8</v>
      </c>
      <c r="C15" t="s">
        <v>60</v>
      </c>
      <c r="D15" t="s">
        <v>26</v>
      </c>
      <c r="E15" s="34" t="s">
        <v>49</v>
      </c>
      <c r="F15" s="34" t="s">
        <v>3</v>
      </c>
    </row>
    <row r="16" spans="1:6" ht="16" x14ac:dyDescent="0.5">
      <c r="A16" s="1">
        <v>45649</v>
      </c>
      <c r="B16" t="s">
        <v>8</v>
      </c>
      <c r="C16" t="s">
        <v>60</v>
      </c>
      <c r="D16" t="s">
        <v>27</v>
      </c>
      <c r="E16" s="34">
        <v>4319</v>
      </c>
      <c r="F16" s="34" t="s">
        <v>3</v>
      </c>
    </row>
    <row r="17" spans="1:6" ht="16" x14ac:dyDescent="0.5">
      <c r="A17" s="1">
        <v>45649</v>
      </c>
      <c r="B17" t="s">
        <v>8</v>
      </c>
      <c r="C17" t="s">
        <v>60</v>
      </c>
      <c r="D17" t="s">
        <v>28</v>
      </c>
      <c r="E17" s="34" t="s">
        <v>49</v>
      </c>
      <c r="F17" s="34" t="s">
        <v>3</v>
      </c>
    </row>
    <row r="18" spans="1:6" ht="16" x14ac:dyDescent="0.5">
      <c r="A18" s="1">
        <v>45649</v>
      </c>
      <c r="B18" t="s">
        <v>8</v>
      </c>
      <c r="C18" t="s">
        <v>60</v>
      </c>
      <c r="D18" t="s">
        <v>29</v>
      </c>
      <c r="E18" s="34" t="s">
        <v>49</v>
      </c>
      <c r="F18" s="34" t="s">
        <v>3</v>
      </c>
    </row>
    <row r="19" spans="1:6" ht="16" x14ac:dyDescent="0.5">
      <c r="A19" s="1">
        <v>45649</v>
      </c>
      <c r="B19" t="s">
        <v>8</v>
      </c>
      <c r="C19" t="s">
        <v>60</v>
      </c>
      <c r="D19" t="s">
        <v>21</v>
      </c>
      <c r="E19" s="34">
        <v>0</v>
      </c>
      <c r="F19" s="34" t="s">
        <v>3</v>
      </c>
    </row>
    <row r="20" spans="1:6" ht="16" x14ac:dyDescent="0.5">
      <c r="A20" s="1">
        <v>45649</v>
      </c>
      <c r="B20" t="s">
        <v>13</v>
      </c>
      <c r="C20" t="s">
        <v>60</v>
      </c>
      <c r="D20" t="s">
        <v>30</v>
      </c>
      <c r="E20" s="34" t="s">
        <v>49</v>
      </c>
      <c r="F20" s="34" t="s">
        <v>3</v>
      </c>
    </row>
    <row r="21" spans="1:6" ht="16" x14ac:dyDescent="0.5">
      <c r="A21" s="1">
        <v>45649</v>
      </c>
      <c r="B21" t="s">
        <v>31</v>
      </c>
      <c r="C21" t="s">
        <v>60</v>
      </c>
      <c r="D21" t="s">
        <v>32</v>
      </c>
      <c r="E21" s="34" t="s">
        <v>49</v>
      </c>
      <c r="F21" s="34" t="s">
        <v>3</v>
      </c>
    </row>
    <row r="22" spans="1:6" ht="16" x14ac:dyDescent="0.5">
      <c r="A22" s="1">
        <v>45649</v>
      </c>
      <c r="B22" t="s">
        <v>12</v>
      </c>
      <c r="C22" t="s">
        <v>60</v>
      </c>
      <c r="D22" t="s">
        <v>33</v>
      </c>
      <c r="E22" s="34" t="s">
        <v>49</v>
      </c>
      <c r="F22" s="34" t="s">
        <v>3</v>
      </c>
    </row>
    <row r="23" spans="1:6" ht="16" x14ac:dyDescent="0.5">
      <c r="A23" s="1">
        <v>45649</v>
      </c>
      <c r="B23" t="s">
        <v>34</v>
      </c>
      <c r="C23" t="s">
        <v>60</v>
      </c>
      <c r="D23" t="s">
        <v>35</v>
      </c>
      <c r="E23" s="34">
        <v>-197</v>
      </c>
      <c r="F23" s="34" t="s">
        <v>3</v>
      </c>
    </row>
    <row r="24" spans="1:6" ht="16" x14ac:dyDescent="0.5">
      <c r="A24" s="1">
        <v>45649</v>
      </c>
      <c r="B24" t="s">
        <v>34</v>
      </c>
      <c r="C24" t="s">
        <v>60</v>
      </c>
      <c r="D24" t="s">
        <v>36</v>
      </c>
      <c r="E24" s="34">
        <v>-414</v>
      </c>
      <c r="F24" s="34" t="s">
        <v>3</v>
      </c>
    </row>
    <row r="25" spans="1:6" ht="16" x14ac:dyDescent="0.5">
      <c r="A25" s="1">
        <v>45649</v>
      </c>
      <c r="B25" t="s">
        <v>34</v>
      </c>
      <c r="C25" t="s">
        <v>60</v>
      </c>
      <c r="D25" t="s">
        <v>37</v>
      </c>
      <c r="E25" s="34" t="s">
        <v>49</v>
      </c>
      <c r="F25" s="34" t="s">
        <v>3</v>
      </c>
    </row>
    <row r="26" spans="1:6" ht="16" x14ac:dyDescent="0.5">
      <c r="A26" s="1">
        <v>45649</v>
      </c>
      <c r="B26" t="s">
        <v>34</v>
      </c>
      <c r="C26" t="s">
        <v>60</v>
      </c>
      <c r="D26" t="s">
        <v>38</v>
      </c>
      <c r="E26" s="34" t="s">
        <v>49</v>
      </c>
      <c r="F26" s="34" t="s">
        <v>3</v>
      </c>
    </row>
    <row r="27" spans="1:6" ht="16" x14ac:dyDescent="0.5">
      <c r="A27" s="1">
        <v>45649</v>
      </c>
      <c r="C27" t="s">
        <v>60</v>
      </c>
      <c r="D27" t="s">
        <v>39</v>
      </c>
      <c r="E27" s="34" t="s">
        <v>49</v>
      </c>
      <c r="F27" s="34" t="s">
        <v>3</v>
      </c>
    </row>
    <row r="28" spans="1:6" ht="16" x14ac:dyDescent="0.5">
      <c r="A28" s="1">
        <v>45649</v>
      </c>
      <c r="C28" t="s">
        <v>60</v>
      </c>
      <c r="D28" t="s">
        <v>40</v>
      </c>
      <c r="E28" s="34">
        <v>-141</v>
      </c>
      <c r="F28" s="34" t="s">
        <v>3</v>
      </c>
    </row>
    <row r="29" spans="1:6" ht="16" x14ac:dyDescent="0.5">
      <c r="A29" s="1">
        <v>45649</v>
      </c>
      <c r="C29" t="s">
        <v>60</v>
      </c>
      <c r="D29" t="s">
        <v>14</v>
      </c>
      <c r="E29" s="34">
        <v>-138</v>
      </c>
      <c r="F29" s="34" t="s">
        <v>3</v>
      </c>
    </row>
    <row r="30" spans="1:6" ht="16" x14ac:dyDescent="0.5">
      <c r="A30" s="1">
        <v>45650</v>
      </c>
      <c r="B30" t="s">
        <v>8</v>
      </c>
      <c r="C30" t="s">
        <v>59</v>
      </c>
      <c r="D30" t="s">
        <v>9</v>
      </c>
      <c r="E30" s="18">
        <v>2800</v>
      </c>
      <c r="F30" s="34" t="s">
        <v>3</v>
      </c>
    </row>
    <row r="31" spans="1:6" ht="16" x14ac:dyDescent="0.5">
      <c r="A31" s="1">
        <v>45650</v>
      </c>
      <c r="B31" t="s">
        <v>8</v>
      </c>
      <c r="C31" t="s">
        <v>59</v>
      </c>
      <c r="D31" t="s">
        <v>10</v>
      </c>
      <c r="E31" s="18">
        <v>2300</v>
      </c>
      <c r="F31" s="34" t="s">
        <v>3</v>
      </c>
    </row>
    <row r="32" spans="1:6" ht="16" x14ac:dyDescent="0.5">
      <c r="A32" s="1">
        <v>45650</v>
      </c>
      <c r="B32" t="s">
        <v>8</v>
      </c>
      <c r="C32" t="s">
        <v>59</v>
      </c>
      <c r="D32" t="s">
        <v>11</v>
      </c>
      <c r="E32" s="18">
        <v>0</v>
      </c>
      <c r="F32" s="34" t="s">
        <v>3</v>
      </c>
    </row>
    <row r="33" spans="1:6" ht="16" x14ac:dyDescent="0.5">
      <c r="A33" s="1">
        <v>45650</v>
      </c>
      <c r="C33" t="s">
        <v>59</v>
      </c>
      <c r="D33" t="s">
        <v>15</v>
      </c>
      <c r="E33">
        <v>0</v>
      </c>
      <c r="F33" s="34" t="s">
        <v>3</v>
      </c>
    </row>
    <row r="34" spans="1:6" ht="16" x14ac:dyDescent="0.5">
      <c r="A34" s="1">
        <v>45650</v>
      </c>
      <c r="C34" t="s">
        <v>59</v>
      </c>
      <c r="D34" t="s">
        <v>16</v>
      </c>
      <c r="E34">
        <v>0</v>
      </c>
      <c r="F34" s="34" t="s">
        <v>3</v>
      </c>
    </row>
    <row r="35" spans="1:6" ht="16" x14ac:dyDescent="0.5">
      <c r="A35" s="1">
        <v>45650</v>
      </c>
      <c r="C35" t="s">
        <v>59</v>
      </c>
      <c r="D35" t="s">
        <v>17</v>
      </c>
      <c r="F35" s="34" t="s">
        <v>3</v>
      </c>
    </row>
    <row r="36" spans="1:6" ht="16" x14ac:dyDescent="0.5">
      <c r="A36" s="1">
        <v>45650</v>
      </c>
      <c r="B36" t="s">
        <v>12</v>
      </c>
      <c r="C36" t="s">
        <v>60</v>
      </c>
      <c r="D36" t="s">
        <v>19</v>
      </c>
      <c r="E36" s="22">
        <v>8907</v>
      </c>
      <c r="F36" s="34" t="s">
        <v>3</v>
      </c>
    </row>
    <row r="37" spans="1:6" ht="16" x14ac:dyDescent="0.5">
      <c r="A37" s="1">
        <v>45650</v>
      </c>
      <c r="B37" t="s">
        <v>12</v>
      </c>
      <c r="C37" t="s">
        <v>60</v>
      </c>
      <c r="D37" t="s">
        <v>20</v>
      </c>
      <c r="E37" s="22" t="s">
        <v>49</v>
      </c>
      <c r="F37" s="34" t="s">
        <v>3</v>
      </c>
    </row>
    <row r="38" spans="1:6" ht="16" x14ac:dyDescent="0.5">
      <c r="A38" s="1">
        <v>45650</v>
      </c>
      <c r="B38" t="s">
        <v>8</v>
      </c>
      <c r="C38" t="s">
        <v>60</v>
      </c>
      <c r="D38" t="s">
        <v>22</v>
      </c>
      <c r="E38" s="22">
        <v>0</v>
      </c>
      <c r="F38" s="34" t="s">
        <v>3</v>
      </c>
    </row>
    <row r="39" spans="1:6" ht="16" x14ac:dyDescent="0.5">
      <c r="A39" s="1">
        <v>45650</v>
      </c>
      <c r="B39" t="s">
        <v>8</v>
      </c>
      <c r="C39" t="s">
        <v>60</v>
      </c>
      <c r="D39" t="s">
        <v>23</v>
      </c>
      <c r="E39" s="22">
        <v>1834</v>
      </c>
      <c r="F39" s="34" t="s">
        <v>3</v>
      </c>
    </row>
    <row r="40" spans="1:6" ht="16" x14ac:dyDescent="0.5">
      <c r="A40" s="1">
        <v>45650</v>
      </c>
      <c r="B40" t="s">
        <v>13</v>
      </c>
      <c r="C40" t="s">
        <v>60</v>
      </c>
      <c r="D40" t="s">
        <v>24</v>
      </c>
      <c r="E40" s="22">
        <v>1058</v>
      </c>
      <c r="F40" s="34" t="s">
        <v>3</v>
      </c>
    </row>
    <row r="41" spans="1:6" ht="16" x14ac:dyDescent="0.5">
      <c r="A41" s="1">
        <v>45650</v>
      </c>
      <c r="B41" t="s">
        <v>8</v>
      </c>
      <c r="C41" t="s">
        <v>60</v>
      </c>
      <c r="D41" t="s">
        <v>25</v>
      </c>
      <c r="E41" s="22" t="s">
        <v>49</v>
      </c>
      <c r="F41" s="34" t="s">
        <v>3</v>
      </c>
    </row>
    <row r="42" spans="1:6" ht="16" x14ac:dyDescent="0.5">
      <c r="A42" s="1">
        <v>45650</v>
      </c>
      <c r="B42" t="s">
        <v>8</v>
      </c>
      <c r="C42" t="s">
        <v>60</v>
      </c>
      <c r="D42" t="s">
        <v>26</v>
      </c>
      <c r="E42" s="22" t="s">
        <v>49</v>
      </c>
      <c r="F42" s="34" t="s">
        <v>3</v>
      </c>
    </row>
    <row r="43" spans="1:6" ht="16" x14ac:dyDescent="0.5">
      <c r="A43" s="1">
        <v>45650</v>
      </c>
      <c r="B43" t="s">
        <v>8</v>
      </c>
      <c r="C43" t="s">
        <v>60</v>
      </c>
      <c r="D43" t="s">
        <v>27</v>
      </c>
      <c r="E43" s="22">
        <v>1044</v>
      </c>
      <c r="F43" s="34" t="s">
        <v>3</v>
      </c>
    </row>
    <row r="44" spans="1:6" ht="16" x14ac:dyDescent="0.5">
      <c r="A44" s="1">
        <v>45650</v>
      </c>
      <c r="B44" t="s">
        <v>8</v>
      </c>
      <c r="C44" t="s">
        <v>60</v>
      </c>
      <c r="D44" t="s">
        <v>28</v>
      </c>
      <c r="E44" s="22">
        <v>5500</v>
      </c>
      <c r="F44" s="34" t="s">
        <v>3</v>
      </c>
    </row>
    <row r="45" spans="1:6" ht="16" x14ac:dyDescent="0.5">
      <c r="A45" s="1">
        <v>45650</v>
      </c>
      <c r="B45" t="s">
        <v>8</v>
      </c>
      <c r="C45" t="s">
        <v>60</v>
      </c>
      <c r="D45" t="s">
        <v>29</v>
      </c>
      <c r="E45" s="22" t="s">
        <v>49</v>
      </c>
      <c r="F45" s="34" t="s">
        <v>3</v>
      </c>
    </row>
    <row r="46" spans="1:6" ht="16" x14ac:dyDescent="0.5">
      <c r="A46" s="1">
        <v>45650</v>
      </c>
      <c r="B46" t="s">
        <v>8</v>
      </c>
      <c r="C46" t="s">
        <v>60</v>
      </c>
      <c r="D46" t="s">
        <v>21</v>
      </c>
      <c r="E46" s="22">
        <v>184</v>
      </c>
      <c r="F46" s="34" t="s">
        <v>3</v>
      </c>
    </row>
    <row r="47" spans="1:6" ht="16" x14ac:dyDescent="0.5">
      <c r="A47" s="1">
        <v>45650</v>
      </c>
      <c r="B47" t="s">
        <v>13</v>
      </c>
      <c r="C47" t="s">
        <v>60</v>
      </c>
      <c r="D47" t="s">
        <v>30</v>
      </c>
      <c r="E47" s="22" t="s">
        <v>49</v>
      </c>
      <c r="F47" s="34" t="s">
        <v>3</v>
      </c>
    </row>
    <row r="48" spans="1:6" ht="16" x14ac:dyDescent="0.5">
      <c r="A48" s="1">
        <v>45650</v>
      </c>
      <c r="B48" t="s">
        <v>31</v>
      </c>
      <c r="C48" t="s">
        <v>60</v>
      </c>
      <c r="D48" t="s">
        <v>32</v>
      </c>
      <c r="E48" s="22" t="s">
        <v>49</v>
      </c>
      <c r="F48" s="34" t="s">
        <v>3</v>
      </c>
    </row>
    <row r="49" spans="1:6" ht="16" x14ac:dyDescent="0.5">
      <c r="A49" s="1">
        <v>45650</v>
      </c>
      <c r="B49" t="s">
        <v>12</v>
      </c>
      <c r="C49" t="s">
        <v>60</v>
      </c>
      <c r="D49" t="s">
        <v>33</v>
      </c>
      <c r="E49" s="22" t="s">
        <v>49</v>
      </c>
      <c r="F49" s="34" t="s">
        <v>3</v>
      </c>
    </row>
    <row r="50" spans="1:6" ht="16" x14ac:dyDescent="0.5">
      <c r="A50" s="1">
        <v>45650</v>
      </c>
      <c r="B50" t="s">
        <v>34</v>
      </c>
      <c r="C50" t="s">
        <v>60</v>
      </c>
      <c r="D50" t="s">
        <v>35</v>
      </c>
      <c r="E50" s="22">
        <v>-160</v>
      </c>
      <c r="F50" s="34" t="s">
        <v>3</v>
      </c>
    </row>
    <row r="51" spans="1:6" ht="16" x14ac:dyDescent="0.5">
      <c r="A51" s="1">
        <v>45650</v>
      </c>
      <c r="B51" t="s">
        <v>34</v>
      </c>
      <c r="C51" t="s">
        <v>60</v>
      </c>
      <c r="D51" t="s">
        <v>36</v>
      </c>
      <c r="E51" s="22">
        <v>-238</v>
      </c>
      <c r="F51" s="34" t="s">
        <v>3</v>
      </c>
    </row>
    <row r="52" spans="1:6" ht="16" x14ac:dyDescent="0.5">
      <c r="A52" s="1">
        <v>45650</v>
      </c>
      <c r="B52" t="s">
        <v>34</v>
      </c>
      <c r="C52" t="s">
        <v>60</v>
      </c>
      <c r="D52" t="s">
        <v>37</v>
      </c>
      <c r="E52" s="22" t="s">
        <v>49</v>
      </c>
      <c r="F52" s="34" t="s">
        <v>3</v>
      </c>
    </row>
    <row r="53" spans="1:6" ht="16" x14ac:dyDescent="0.5">
      <c r="A53" s="1">
        <v>45650</v>
      </c>
      <c r="B53" t="s">
        <v>34</v>
      </c>
      <c r="C53" t="s">
        <v>60</v>
      </c>
      <c r="D53" t="s">
        <v>38</v>
      </c>
      <c r="E53" s="22" t="s">
        <v>49</v>
      </c>
      <c r="F53" s="34" t="s">
        <v>3</v>
      </c>
    </row>
    <row r="54" spans="1:6" ht="16" x14ac:dyDescent="0.5">
      <c r="A54" s="1">
        <v>45650</v>
      </c>
      <c r="C54" t="s">
        <v>60</v>
      </c>
      <c r="D54" t="s">
        <v>39</v>
      </c>
      <c r="E54" s="22" t="s">
        <v>49</v>
      </c>
      <c r="F54" s="34" t="s">
        <v>3</v>
      </c>
    </row>
    <row r="55" spans="1:6" ht="16" x14ac:dyDescent="0.5">
      <c r="A55" s="1">
        <v>45650</v>
      </c>
      <c r="C55" t="s">
        <v>60</v>
      </c>
      <c r="D55" t="s">
        <v>40</v>
      </c>
      <c r="E55" s="22">
        <v>-319</v>
      </c>
      <c r="F55" s="34" t="s">
        <v>3</v>
      </c>
    </row>
    <row r="56" spans="1:6" ht="16" x14ac:dyDescent="0.5">
      <c r="A56" s="1">
        <v>45650</v>
      </c>
      <c r="C56" t="s">
        <v>60</v>
      </c>
      <c r="D56" t="s">
        <v>14</v>
      </c>
      <c r="E56" s="22">
        <v>-297</v>
      </c>
      <c r="F56" s="34" t="s">
        <v>3</v>
      </c>
    </row>
    <row r="57" spans="1:6" ht="16" x14ac:dyDescent="0.5">
      <c r="A57" s="1">
        <v>45651</v>
      </c>
      <c r="B57" t="s">
        <v>8</v>
      </c>
      <c r="C57" t="s">
        <v>59</v>
      </c>
      <c r="D57" t="s">
        <v>9</v>
      </c>
      <c r="E57">
        <v>2000</v>
      </c>
      <c r="F57" s="34" t="s">
        <v>3</v>
      </c>
    </row>
    <row r="58" spans="1:6" ht="16" x14ac:dyDescent="0.5">
      <c r="A58" s="1">
        <v>45651</v>
      </c>
      <c r="B58" t="s">
        <v>8</v>
      </c>
      <c r="C58" t="s">
        <v>59</v>
      </c>
      <c r="D58" t="s">
        <v>10</v>
      </c>
      <c r="E58">
        <v>1800</v>
      </c>
      <c r="F58" s="34" t="s">
        <v>3</v>
      </c>
    </row>
    <row r="59" spans="1:6" ht="16" x14ac:dyDescent="0.5">
      <c r="A59" s="1">
        <v>45651</v>
      </c>
      <c r="B59" t="s">
        <v>8</v>
      </c>
      <c r="C59" t="s">
        <v>59</v>
      </c>
      <c r="D59" t="s">
        <v>11</v>
      </c>
      <c r="E59">
        <v>0</v>
      </c>
      <c r="F59" s="34" t="s">
        <v>3</v>
      </c>
    </row>
    <row r="60" spans="1:6" ht="16" x14ac:dyDescent="0.5">
      <c r="A60" s="1">
        <v>45651</v>
      </c>
      <c r="C60" t="s">
        <v>59</v>
      </c>
      <c r="D60" t="s">
        <v>15</v>
      </c>
      <c r="E60">
        <v>0</v>
      </c>
      <c r="F60" s="34" t="s">
        <v>3</v>
      </c>
    </row>
    <row r="61" spans="1:6" ht="16" x14ac:dyDescent="0.5">
      <c r="A61" s="1">
        <v>45651</v>
      </c>
      <c r="C61" t="s">
        <v>59</v>
      </c>
      <c r="D61" t="s">
        <v>16</v>
      </c>
      <c r="E61">
        <v>0</v>
      </c>
      <c r="F61" s="34" t="s">
        <v>3</v>
      </c>
    </row>
    <row r="62" spans="1:6" ht="16" x14ac:dyDescent="0.5">
      <c r="A62" s="1">
        <v>45651</v>
      </c>
      <c r="C62" t="s">
        <v>59</v>
      </c>
      <c r="D62" t="s">
        <v>17</v>
      </c>
      <c r="F62" s="34" t="s">
        <v>3</v>
      </c>
    </row>
    <row r="63" spans="1:6" ht="16" x14ac:dyDescent="0.5">
      <c r="A63" s="1">
        <v>45651</v>
      </c>
      <c r="B63" t="s">
        <v>12</v>
      </c>
      <c r="C63" t="s">
        <v>60</v>
      </c>
      <c r="D63" t="s">
        <v>19</v>
      </c>
      <c r="E63">
        <v>1047</v>
      </c>
      <c r="F63" s="34" t="s">
        <v>3</v>
      </c>
    </row>
    <row r="64" spans="1:6" ht="16" x14ac:dyDescent="0.5">
      <c r="A64" s="1">
        <v>45651</v>
      </c>
      <c r="B64" t="s">
        <v>12</v>
      </c>
      <c r="C64" t="s">
        <v>60</v>
      </c>
      <c r="D64" t="s">
        <v>20</v>
      </c>
      <c r="E64" t="s">
        <v>49</v>
      </c>
      <c r="F64" s="34" t="s">
        <v>3</v>
      </c>
    </row>
    <row r="65" spans="1:6" ht="16" x14ac:dyDescent="0.5">
      <c r="A65" s="1">
        <v>45651</v>
      </c>
      <c r="B65" t="s">
        <v>8</v>
      </c>
      <c r="C65" t="s">
        <v>60</v>
      </c>
      <c r="D65" t="s">
        <v>22</v>
      </c>
      <c r="E65" t="s">
        <v>49</v>
      </c>
      <c r="F65" s="34" t="s">
        <v>3</v>
      </c>
    </row>
    <row r="66" spans="1:6" ht="16" x14ac:dyDescent="0.5">
      <c r="A66" s="1">
        <v>45651</v>
      </c>
      <c r="B66" t="s">
        <v>8</v>
      </c>
      <c r="C66" t="s">
        <v>60</v>
      </c>
      <c r="D66" t="s">
        <v>23</v>
      </c>
      <c r="E66">
        <v>9756</v>
      </c>
      <c r="F66" s="34" t="s">
        <v>3</v>
      </c>
    </row>
    <row r="67" spans="1:6" ht="16" x14ac:dyDescent="0.5">
      <c r="A67" s="1">
        <v>45651</v>
      </c>
      <c r="B67" t="s">
        <v>13</v>
      </c>
      <c r="C67" t="s">
        <v>60</v>
      </c>
      <c r="D67" t="s">
        <v>24</v>
      </c>
      <c r="E67">
        <v>1213</v>
      </c>
      <c r="F67" s="34" t="s">
        <v>3</v>
      </c>
    </row>
    <row r="68" spans="1:6" ht="16" x14ac:dyDescent="0.5">
      <c r="A68" s="1">
        <v>45651</v>
      </c>
      <c r="B68" t="s">
        <v>8</v>
      </c>
      <c r="C68" t="s">
        <v>60</v>
      </c>
      <c r="D68" t="s">
        <v>25</v>
      </c>
      <c r="E68">
        <v>543</v>
      </c>
      <c r="F68" s="34" t="s">
        <v>3</v>
      </c>
    </row>
    <row r="69" spans="1:6" ht="16" x14ac:dyDescent="0.5">
      <c r="A69" s="1">
        <v>45651</v>
      </c>
      <c r="B69" t="s">
        <v>8</v>
      </c>
      <c r="C69" t="s">
        <v>60</v>
      </c>
      <c r="D69" t="s">
        <v>26</v>
      </c>
      <c r="E69">
        <v>1381</v>
      </c>
      <c r="F69" s="34" t="s">
        <v>3</v>
      </c>
    </row>
    <row r="70" spans="1:6" ht="16" x14ac:dyDescent="0.5">
      <c r="A70" s="1">
        <v>45651</v>
      </c>
      <c r="B70" t="s">
        <v>8</v>
      </c>
      <c r="C70" t="s">
        <v>60</v>
      </c>
      <c r="D70" t="s">
        <v>27</v>
      </c>
      <c r="E70">
        <v>1149</v>
      </c>
      <c r="F70" s="34" t="s">
        <v>3</v>
      </c>
    </row>
    <row r="71" spans="1:6" ht="16" x14ac:dyDescent="0.5">
      <c r="A71" s="1">
        <v>45651</v>
      </c>
      <c r="B71" t="s">
        <v>8</v>
      </c>
      <c r="C71" t="s">
        <v>60</v>
      </c>
      <c r="D71" t="s">
        <v>28</v>
      </c>
      <c r="E71" t="s">
        <v>49</v>
      </c>
      <c r="F71" s="34" t="s">
        <v>3</v>
      </c>
    </row>
    <row r="72" spans="1:6" ht="16" x14ac:dyDescent="0.5">
      <c r="A72" s="1">
        <v>45651</v>
      </c>
      <c r="B72" t="s">
        <v>8</v>
      </c>
      <c r="C72" t="s">
        <v>60</v>
      </c>
      <c r="D72" t="s">
        <v>29</v>
      </c>
      <c r="E72">
        <v>0</v>
      </c>
      <c r="F72" s="34" t="s">
        <v>3</v>
      </c>
    </row>
    <row r="73" spans="1:6" ht="16" x14ac:dyDescent="0.5">
      <c r="A73" s="1">
        <v>45651</v>
      </c>
      <c r="B73" t="s">
        <v>8</v>
      </c>
      <c r="C73" t="s">
        <v>60</v>
      </c>
      <c r="D73" t="s">
        <v>21</v>
      </c>
      <c r="E73">
        <v>1392</v>
      </c>
      <c r="F73" s="34" t="s">
        <v>3</v>
      </c>
    </row>
    <row r="74" spans="1:6" ht="16" x14ac:dyDescent="0.5">
      <c r="A74" s="1">
        <v>45651</v>
      </c>
      <c r="B74" t="s">
        <v>13</v>
      </c>
      <c r="C74" t="s">
        <v>60</v>
      </c>
      <c r="D74" t="s">
        <v>30</v>
      </c>
      <c r="E74" t="s">
        <v>49</v>
      </c>
      <c r="F74" s="34" t="s">
        <v>3</v>
      </c>
    </row>
    <row r="75" spans="1:6" ht="16" x14ac:dyDescent="0.5">
      <c r="A75" s="1">
        <v>45651</v>
      </c>
      <c r="B75" t="s">
        <v>31</v>
      </c>
      <c r="C75" t="s">
        <v>60</v>
      </c>
      <c r="D75" t="s">
        <v>32</v>
      </c>
      <c r="E75" t="s">
        <v>49</v>
      </c>
      <c r="F75" s="34" t="s">
        <v>3</v>
      </c>
    </row>
    <row r="76" spans="1:6" ht="16" x14ac:dyDescent="0.5">
      <c r="A76" s="1">
        <v>45651</v>
      </c>
      <c r="B76" t="s">
        <v>12</v>
      </c>
      <c r="C76" t="s">
        <v>60</v>
      </c>
      <c r="D76" t="s">
        <v>33</v>
      </c>
      <c r="E76" t="s">
        <v>49</v>
      </c>
      <c r="F76" s="34" t="s">
        <v>3</v>
      </c>
    </row>
    <row r="77" spans="1:6" ht="16" x14ac:dyDescent="0.5">
      <c r="A77" s="1">
        <v>45651</v>
      </c>
      <c r="B77" t="s">
        <v>34</v>
      </c>
      <c r="C77" t="s">
        <v>60</v>
      </c>
      <c r="D77" t="s">
        <v>35</v>
      </c>
      <c r="E77">
        <v>-409</v>
      </c>
      <c r="F77" s="34" t="s">
        <v>3</v>
      </c>
    </row>
    <row r="78" spans="1:6" ht="16" x14ac:dyDescent="0.5">
      <c r="A78" s="1">
        <v>45651</v>
      </c>
      <c r="B78" t="s">
        <v>34</v>
      </c>
      <c r="C78" t="s">
        <v>60</v>
      </c>
      <c r="D78" t="s">
        <v>36</v>
      </c>
      <c r="E78">
        <v>-409</v>
      </c>
      <c r="F78" s="34" t="s">
        <v>3</v>
      </c>
    </row>
    <row r="79" spans="1:6" ht="16" x14ac:dyDescent="0.5">
      <c r="A79" s="1">
        <v>45651</v>
      </c>
      <c r="B79" t="s">
        <v>34</v>
      </c>
      <c r="C79" t="s">
        <v>60</v>
      </c>
      <c r="D79" t="s">
        <v>37</v>
      </c>
      <c r="E79" t="s">
        <v>49</v>
      </c>
      <c r="F79" s="34" t="s">
        <v>3</v>
      </c>
    </row>
    <row r="80" spans="1:6" ht="16" x14ac:dyDescent="0.5">
      <c r="A80" s="1">
        <v>45651</v>
      </c>
      <c r="B80" t="s">
        <v>34</v>
      </c>
      <c r="C80" t="s">
        <v>60</v>
      </c>
      <c r="D80" t="s">
        <v>38</v>
      </c>
      <c r="E80" t="s">
        <v>49</v>
      </c>
      <c r="F80" s="34" t="s">
        <v>3</v>
      </c>
    </row>
    <row r="81" spans="1:6" ht="16" x14ac:dyDescent="0.5">
      <c r="A81" s="1">
        <v>45651</v>
      </c>
      <c r="C81" t="s">
        <v>60</v>
      </c>
      <c r="D81" t="s">
        <v>39</v>
      </c>
      <c r="E81" t="s">
        <v>49</v>
      </c>
      <c r="F81" s="34" t="s">
        <v>3</v>
      </c>
    </row>
    <row r="82" spans="1:6" ht="16" x14ac:dyDescent="0.5">
      <c r="A82" s="1">
        <v>45651</v>
      </c>
      <c r="C82" t="s">
        <v>60</v>
      </c>
      <c r="D82" t="s">
        <v>40</v>
      </c>
      <c r="E82">
        <v>-659</v>
      </c>
      <c r="F82" s="34" t="s">
        <v>3</v>
      </c>
    </row>
    <row r="83" spans="1:6" ht="16" x14ac:dyDescent="0.5">
      <c r="A83" s="1">
        <v>45651</v>
      </c>
      <c r="C83" t="s">
        <v>60</v>
      </c>
      <c r="D83" t="s">
        <v>14</v>
      </c>
      <c r="E83">
        <v>-318</v>
      </c>
      <c r="F83" s="34" t="s">
        <v>3</v>
      </c>
    </row>
    <row r="84" spans="1:6" ht="16" x14ac:dyDescent="0.5">
      <c r="A84" s="1">
        <v>45652</v>
      </c>
      <c r="B84" t="s">
        <v>8</v>
      </c>
      <c r="C84" t="s">
        <v>59</v>
      </c>
      <c r="D84" t="s">
        <v>9</v>
      </c>
      <c r="E84">
        <v>3000</v>
      </c>
      <c r="F84" s="34" t="s">
        <v>3</v>
      </c>
    </row>
    <row r="85" spans="1:6" ht="16" x14ac:dyDescent="0.5">
      <c r="A85" s="1">
        <v>45652</v>
      </c>
      <c r="B85" t="s">
        <v>8</v>
      </c>
      <c r="C85" t="s">
        <v>59</v>
      </c>
      <c r="D85" t="s">
        <v>10</v>
      </c>
      <c r="E85">
        <v>2600</v>
      </c>
      <c r="F85" s="34" t="s">
        <v>3</v>
      </c>
    </row>
    <row r="86" spans="1:6" ht="16" x14ac:dyDescent="0.5">
      <c r="A86" s="1">
        <v>45652</v>
      </c>
      <c r="B86" t="s">
        <v>8</v>
      </c>
      <c r="C86" t="s">
        <v>59</v>
      </c>
      <c r="D86" t="s">
        <v>11</v>
      </c>
      <c r="E86">
        <v>0</v>
      </c>
      <c r="F86" s="34" t="s">
        <v>3</v>
      </c>
    </row>
    <row r="87" spans="1:6" ht="16" x14ac:dyDescent="0.5">
      <c r="A87" s="1">
        <v>45652</v>
      </c>
      <c r="C87" t="s">
        <v>59</v>
      </c>
      <c r="D87" t="s">
        <v>15</v>
      </c>
      <c r="E87">
        <v>0</v>
      </c>
      <c r="F87" s="34" t="s">
        <v>3</v>
      </c>
    </row>
    <row r="88" spans="1:6" ht="16" x14ac:dyDescent="0.5">
      <c r="A88" s="1">
        <v>45652</v>
      </c>
      <c r="C88" t="s">
        <v>59</v>
      </c>
      <c r="D88" t="s">
        <v>16</v>
      </c>
      <c r="E88">
        <v>0</v>
      </c>
      <c r="F88" s="34" t="s">
        <v>3</v>
      </c>
    </row>
    <row r="89" spans="1:6" ht="16" x14ac:dyDescent="0.5">
      <c r="A89" s="1">
        <v>45652</v>
      </c>
      <c r="C89" t="s">
        <v>59</v>
      </c>
      <c r="D89" t="s">
        <v>17</v>
      </c>
      <c r="F89" s="34" t="s">
        <v>3</v>
      </c>
    </row>
    <row r="90" spans="1:6" ht="16" x14ac:dyDescent="0.5">
      <c r="A90" s="1">
        <v>45652</v>
      </c>
      <c r="B90" t="s">
        <v>12</v>
      </c>
      <c r="C90" t="s">
        <v>60</v>
      </c>
      <c r="D90" t="s">
        <v>19</v>
      </c>
      <c r="E90">
        <v>1142</v>
      </c>
      <c r="F90" s="34" t="s">
        <v>3</v>
      </c>
    </row>
    <row r="91" spans="1:6" ht="16" x14ac:dyDescent="0.5">
      <c r="A91" s="1">
        <v>45652</v>
      </c>
      <c r="B91" t="s">
        <v>12</v>
      </c>
      <c r="C91" t="s">
        <v>60</v>
      </c>
      <c r="D91" t="s">
        <v>20</v>
      </c>
      <c r="E91" t="s">
        <v>49</v>
      </c>
      <c r="F91" s="34" t="s">
        <v>3</v>
      </c>
    </row>
    <row r="92" spans="1:6" ht="16" x14ac:dyDescent="0.5">
      <c r="A92" s="1">
        <v>45652</v>
      </c>
      <c r="B92" t="s">
        <v>8</v>
      </c>
      <c r="C92" t="s">
        <v>60</v>
      </c>
      <c r="D92" t="s">
        <v>22</v>
      </c>
      <c r="E92" t="s">
        <v>49</v>
      </c>
      <c r="F92" s="34" t="s">
        <v>3</v>
      </c>
    </row>
    <row r="93" spans="1:6" ht="16" x14ac:dyDescent="0.5">
      <c r="A93" s="1">
        <v>45652</v>
      </c>
      <c r="B93" t="s">
        <v>8</v>
      </c>
      <c r="C93" t="s">
        <v>60</v>
      </c>
      <c r="D93" t="s">
        <v>23</v>
      </c>
      <c r="E93">
        <v>1038</v>
      </c>
      <c r="F93" s="34" t="s">
        <v>3</v>
      </c>
    </row>
    <row r="94" spans="1:6" ht="16" x14ac:dyDescent="0.5">
      <c r="A94" s="1">
        <v>45652</v>
      </c>
      <c r="B94" t="s">
        <v>13</v>
      </c>
      <c r="C94" t="s">
        <v>60</v>
      </c>
      <c r="D94" t="s">
        <v>24</v>
      </c>
      <c r="E94">
        <v>1148</v>
      </c>
      <c r="F94" s="34" t="s">
        <v>3</v>
      </c>
    </row>
    <row r="95" spans="1:6" ht="16" x14ac:dyDescent="0.5">
      <c r="A95" s="1">
        <v>45652</v>
      </c>
      <c r="B95" t="s">
        <v>8</v>
      </c>
      <c r="C95" t="s">
        <v>60</v>
      </c>
      <c r="D95" t="s">
        <v>25</v>
      </c>
      <c r="E95" t="s">
        <v>49</v>
      </c>
      <c r="F95" s="34" t="s">
        <v>3</v>
      </c>
    </row>
    <row r="96" spans="1:6" ht="16" x14ac:dyDescent="0.5">
      <c r="A96" s="1">
        <v>45652</v>
      </c>
      <c r="B96" t="s">
        <v>8</v>
      </c>
      <c r="C96" t="s">
        <v>60</v>
      </c>
      <c r="D96" t="s">
        <v>26</v>
      </c>
      <c r="E96">
        <v>0</v>
      </c>
      <c r="F96" s="34" t="s">
        <v>3</v>
      </c>
    </row>
    <row r="97" spans="1:6" ht="16" x14ac:dyDescent="0.5">
      <c r="A97" s="1">
        <v>45652</v>
      </c>
      <c r="B97" t="s">
        <v>8</v>
      </c>
      <c r="C97" t="s">
        <v>60</v>
      </c>
      <c r="D97" t="s">
        <v>27</v>
      </c>
      <c r="E97">
        <v>0</v>
      </c>
      <c r="F97" s="34" t="s">
        <v>3</v>
      </c>
    </row>
    <row r="98" spans="1:6" ht="16" x14ac:dyDescent="0.5">
      <c r="A98" s="1">
        <v>45652</v>
      </c>
      <c r="B98" t="s">
        <v>8</v>
      </c>
      <c r="C98" t="s">
        <v>60</v>
      </c>
      <c r="D98" t="s">
        <v>28</v>
      </c>
      <c r="E98" t="s">
        <v>49</v>
      </c>
      <c r="F98" s="34" t="s">
        <v>3</v>
      </c>
    </row>
    <row r="99" spans="1:6" ht="16" x14ac:dyDescent="0.5">
      <c r="A99" s="1">
        <v>45652</v>
      </c>
      <c r="B99" t="s">
        <v>8</v>
      </c>
      <c r="C99" t="s">
        <v>60</v>
      </c>
      <c r="D99" t="s">
        <v>29</v>
      </c>
      <c r="E99">
        <v>0</v>
      </c>
      <c r="F99" s="34" t="s">
        <v>3</v>
      </c>
    </row>
    <row r="100" spans="1:6" ht="16" x14ac:dyDescent="0.5">
      <c r="A100" s="1">
        <v>45652</v>
      </c>
      <c r="B100" t="s">
        <v>8</v>
      </c>
      <c r="C100" t="s">
        <v>60</v>
      </c>
      <c r="D100" t="s">
        <v>21</v>
      </c>
      <c r="E100">
        <v>766</v>
      </c>
      <c r="F100" s="34" t="s">
        <v>3</v>
      </c>
    </row>
    <row r="101" spans="1:6" ht="16" x14ac:dyDescent="0.5">
      <c r="A101" s="1">
        <v>45652</v>
      </c>
      <c r="B101" t="s">
        <v>13</v>
      </c>
      <c r="C101" t="s">
        <v>60</v>
      </c>
      <c r="D101" t="s">
        <v>30</v>
      </c>
      <c r="E101" t="s">
        <v>49</v>
      </c>
      <c r="F101" s="34" t="s">
        <v>3</v>
      </c>
    </row>
    <row r="102" spans="1:6" ht="16" x14ac:dyDescent="0.5">
      <c r="A102" s="1">
        <v>45652</v>
      </c>
      <c r="B102" t="s">
        <v>31</v>
      </c>
      <c r="C102" t="s">
        <v>60</v>
      </c>
      <c r="D102" t="s">
        <v>32</v>
      </c>
      <c r="E102" t="s">
        <v>49</v>
      </c>
      <c r="F102" s="34" t="s">
        <v>3</v>
      </c>
    </row>
    <row r="103" spans="1:6" ht="16" x14ac:dyDescent="0.5">
      <c r="A103" s="1">
        <v>45652</v>
      </c>
      <c r="B103" t="s">
        <v>12</v>
      </c>
      <c r="C103" t="s">
        <v>60</v>
      </c>
      <c r="D103" t="s">
        <v>33</v>
      </c>
      <c r="E103">
        <v>1159</v>
      </c>
      <c r="F103" s="34" t="s">
        <v>3</v>
      </c>
    </row>
    <row r="104" spans="1:6" ht="16" x14ac:dyDescent="0.5">
      <c r="A104" s="1">
        <v>45652</v>
      </c>
      <c r="B104" t="s">
        <v>34</v>
      </c>
      <c r="C104" t="s">
        <v>60</v>
      </c>
      <c r="D104" t="s">
        <v>35</v>
      </c>
      <c r="E104">
        <v>-752</v>
      </c>
      <c r="F104" s="34" t="s">
        <v>3</v>
      </c>
    </row>
    <row r="105" spans="1:6" ht="16" x14ac:dyDescent="0.5">
      <c r="A105" s="1">
        <v>45652</v>
      </c>
      <c r="B105" t="s">
        <v>34</v>
      </c>
      <c r="C105" t="s">
        <v>60</v>
      </c>
      <c r="D105" t="s">
        <v>36</v>
      </c>
      <c r="E105">
        <v>-750</v>
      </c>
      <c r="F105" s="34" t="s">
        <v>3</v>
      </c>
    </row>
    <row r="106" spans="1:6" ht="16" x14ac:dyDescent="0.5">
      <c r="A106" s="1">
        <v>45652</v>
      </c>
      <c r="B106" t="s">
        <v>34</v>
      </c>
      <c r="C106" t="s">
        <v>60</v>
      </c>
      <c r="D106" t="s">
        <v>37</v>
      </c>
      <c r="E106" t="s">
        <v>49</v>
      </c>
      <c r="F106" s="34" t="s">
        <v>3</v>
      </c>
    </row>
    <row r="107" spans="1:6" ht="16" x14ac:dyDescent="0.5">
      <c r="A107" s="1">
        <v>45652</v>
      </c>
      <c r="B107" t="s">
        <v>34</v>
      </c>
      <c r="C107" t="s">
        <v>60</v>
      </c>
      <c r="D107" t="s">
        <v>38</v>
      </c>
      <c r="E107" t="s">
        <v>49</v>
      </c>
      <c r="F107" s="34" t="s">
        <v>3</v>
      </c>
    </row>
    <row r="108" spans="1:6" ht="16" x14ac:dyDescent="0.5">
      <c r="A108" s="1">
        <v>45652</v>
      </c>
      <c r="C108" t="s">
        <v>60</v>
      </c>
      <c r="D108" t="s">
        <v>39</v>
      </c>
      <c r="E108" t="s">
        <v>49</v>
      </c>
      <c r="F108" s="34" t="s">
        <v>3</v>
      </c>
    </row>
    <row r="109" spans="1:6" ht="16" x14ac:dyDescent="0.5">
      <c r="A109" s="1">
        <v>45652</v>
      </c>
      <c r="C109" t="s">
        <v>60</v>
      </c>
      <c r="D109" t="s">
        <v>40</v>
      </c>
      <c r="E109">
        <v>-477</v>
      </c>
      <c r="F109" s="34" t="s">
        <v>3</v>
      </c>
    </row>
    <row r="110" spans="1:6" ht="16" x14ac:dyDescent="0.5">
      <c r="A110" s="1">
        <v>45652</v>
      </c>
      <c r="C110" t="s">
        <v>60</v>
      </c>
      <c r="D110" t="s">
        <v>14</v>
      </c>
      <c r="E110">
        <v>-859</v>
      </c>
      <c r="F110" s="34" t="s">
        <v>3</v>
      </c>
    </row>
    <row r="111" spans="1:6" ht="16" x14ac:dyDescent="0.5">
      <c r="A111" s="1">
        <v>45653</v>
      </c>
      <c r="B111" t="s">
        <v>8</v>
      </c>
      <c r="C111" t="s">
        <v>59</v>
      </c>
      <c r="D111" t="s">
        <v>9</v>
      </c>
      <c r="E111">
        <v>2500</v>
      </c>
      <c r="F111" s="34" t="s">
        <v>3</v>
      </c>
    </row>
    <row r="112" spans="1:6" ht="16" x14ac:dyDescent="0.5">
      <c r="A112" s="1">
        <v>45653</v>
      </c>
      <c r="B112" t="s">
        <v>8</v>
      </c>
      <c r="C112" t="s">
        <v>59</v>
      </c>
      <c r="D112" t="s">
        <v>10</v>
      </c>
      <c r="E112">
        <v>2700</v>
      </c>
      <c r="F112" s="34" t="s">
        <v>3</v>
      </c>
    </row>
    <row r="113" spans="1:6" ht="16" x14ac:dyDescent="0.5">
      <c r="A113" s="1">
        <v>45653</v>
      </c>
      <c r="B113" t="s">
        <v>8</v>
      </c>
      <c r="C113" t="s">
        <v>59</v>
      </c>
      <c r="D113" t="s">
        <v>11</v>
      </c>
      <c r="E113">
        <v>0</v>
      </c>
      <c r="F113" s="34" t="s">
        <v>3</v>
      </c>
    </row>
    <row r="114" spans="1:6" ht="16" x14ac:dyDescent="0.5">
      <c r="A114" s="1">
        <v>45653</v>
      </c>
      <c r="C114" t="s">
        <v>59</v>
      </c>
      <c r="D114" t="s">
        <v>15</v>
      </c>
      <c r="E114">
        <v>-225</v>
      </c>
      <c r="F114" s="34" t="s">
        <v>3</v>
      </c>
    </row>
    <row r="115" spans="1:6" ht="16" x14ac:dyDescent="0.5">
      <c r="A115" s="1">
        <v>45653</v>
      </c>
      <c r="C115" t="s">
        <v>59</v>
      </c>
      <c r="D115" t="s">
        <v>16</v>
      </c>
      <c r="E115">
        <v>0</v>
      </c>
      <c r="F115" s="34" t="s">
        <v>3</v>
      </c>
    </row>
    <row r="116" spans="1:6" ht="16" x14ac:dyDescent="0.5">
      <c r="A116" s="1">
        <v>45653</v>
      </c>
      <c r="C116" t="s">
        <v>59</v>
      </c>
      <c r="D116" t="s">
        <v>17</v>
      </c>
      <c r="F116" s="34" t="s">
        <v>3</v>
      </c>
    </row>
    <row r="117" spans="1:6" ht="16" x14ac:dyDescent="0.5">
      <c r="A117" s="1">
        <v>45653</v>
      </c>
      <c r="B117" t="s">
        <v>12</v>
      </c>
      <c r="C117" t="s">
        <v>60</v>
      </c>
      <c r="D117" t="s">
        <v>19</v>
      </c>
      <c r="E117">
        <v>9957</v>
      </c>
      <c r="F117" s="34" t="s">
        <v>3</v>
      </c>
    </row>
    <row r="118" spans="1:6" ht="16" x14ac:dyDescent="0.5">
      <c r="A118" s="1">
        <v>45653</v>
      </c>
      <c r="B118" t="s">
        <v>12</v>
      </c>
      <c r="C118" t="s">
        <v>60</v>
      </c>
      <c r="D118" t="s">
        <v>20</v>
      </c>
      <c r="E118" t="s">
        <v>49</v>
      </c>
      <c r="F118" s="34" t="s">
        <v>3</v>
      </c>
    </row>
    <row r="119" spans="1:6" ht="16" x14ac:dyDescent="0.5">
      <c r="A119" s="1">
        <v>45653</v>
      </c>
      <c r="B119" t="s">
        <v>8</v>
      </c>
      <c r="C119" t="s">
        <v>60</v>
      </c>
      <c r="D119" t="s">
        <v>22</v>
      </c>
      <c r="E119">
        <v>3772</v>
      </c>
      <c r="F119" s="34" t="s">
        <v>3</v>
      </c>
    </row>
    <row r="120" spans="1:6" ht="16" x14ac:dyDescent="0.5">
      <c r="A120" s="1">
        <v>45653</v>
      </c>
      <c r="B120" t="s">
        <v>8</v>
      </c>
      <c r="C120" t="s">
        <v>60</v>
      </c>
      <c r="D120" t="s">
        <v>23</v>
      </c>
      <c r="E120">
        <v>0</v>
      </c>
      <c r="F120" s="34" t="s">
        <v>3</v>
      </c>
    </row>
    <row r="121" spans="1:6" ht="16" x14ac:dyDescent="0.5">
      <c r="A121" s="1">
        <v>45653</v>
      </c>
      <c r="B121" t="s">
        <v>13</v>
      </c>
      <c r="C121" t="s">
        <v>60</v>
      </c>
      <c r="D121" t="s">
        <v>24</v>
      </c>
      <c r="E121">
        <v>1178</v>
      </c>
      <c r="F121" s="34" t="s">
        <v>3</v>
      </c>
    </row>
    <row r="122" spans="1:6" ht="16" x14ac:dyDescent="0.5">
      <c r="A122" s="1">
        <v>45653</v>
      </c>
      <c r="B122" t="s">
        <v>8</v>
      </c>
      <c r="C122" t="s">
        <v>60</v>
      </c>
      <c r="D122" t="s">
        <v>25</v>
      </c>
      <c r="E122" t="s">
        <v>49</v>
      </c>
      <c r="F122" s="34" t="s">
        <v>3</v>
      </c>
    </row>
    <row r="123" spans="1:6" ht="16" x14ac:dyDescent="0.5">
      <c r="A123" s="1">
        <v>45653</v>
      </c>
      <c r="B123" t="s">
        <v>8</v>
      </c>
      <c r="C123" t="s">
        <v>60</v>
      </c>
      <c r="D123" t="s">
        <v>26</v>
      </c>
      <c r="E123" t="s">
        <v>49</v>
      </c>
      <c r="F123" s="34" t="s">
        <v>3</v>
      </c>
    </row>
    <row r="124" spans="1:6" ht="16" x14ac:dyDescent="0.5">
      <c r="A124" s="1">
        <v>45653</v>
      </c>
      <c r="B124" t="s">
        <v>8</v>
      </c>
      <c r="C124" t="s">
        <v>60</v>
      </c>
      <c r="D124" t="s">
        <v>27</v>
      </c>
      <c r="E124">
        <v>2500</v>
      </c>
      <c r="F124" s="34" t="s">
        <v>3</v>
      </c>
    </row>
    <row r="125" spans="1:6" ht="16" x14ac:dyDescent="0.5">
      <c r="A125" s="1">
        <v>45653</v>
      </c>
      <c r="B125" t="s">
        <v>8</v>
      </c>
      <c r="C125" t="s">
        <v>60</v>
      </c>
      <c r="D125" t="s">
        <v>28</v>
      </c>
      <c r="E125" t="s">
        <v>49</v>
      </c>
      <c r="F125" s="34" t="s">
        <v>3</v>
      </c>
    </row>
    <row r="126" spans="1:6" ht="16" x14ac:dyDescent="0.5">
      <c r="A126" s="1">
        <v>45653</v>
      </c>
      <c r="B126" t="s">
        <v>8</v>
      </c>
      <c r="C126" t="s">
        <v>60</v>
      </c>
      <c r="D126" t="s">
        <v>29</v>
      </c>
      <c r="E126" t="s">
        <v>49</v>
      </c>
      <c r="F126" s="34" t="s">
        <v>3</v>
      </c>
    </row>
    <row r="127" spans="1:6" ht="16" x14ac:dyDescent="0.5">
      <c r="A127" s="1">
        <v>45653</v>
      </c>
      <c r="B127" t="s">
        <v>8</v>
      </c>
      <c r="C127" t="s">
        <v>60</v>
      </c>
      <c r="D127" t="s">
        <v>21</v>
      </c>
      <c r="E127">
        <v>0</v>
      </c>
      <c r="F127" s="34" t="s">
        <v>3</v>
      </c>
    </row>
    <row r="128" spans="1:6" ht="16" x14ac:dyDescent="0.5">
      <c r="A128" s="1">
        <v>45653</v>
      </c>
      <c r="B128" t="s">
        <v>13</v>
      </c>
      <c r="C128" t="s">
        <v>60</v>
      </c>
      <c r="D128" t="s">
        <v>30</v>
      </c>
      <c r="E128" t="s">
        <v>49</v>
      </c>
      <c r="F128" s="34" t="s">
        <v>3</v>
      </c>
    </row>
    <row r="129" spans="1:6" ht="16" x14ac:dyDescent="0.5">
      <c r="A129" s="1">
        <v>45653</v>
      </c>
      <c r="B129" t="s">
        <v>31</v>
      </c>
      <c r="C129" t="s">
        <v>60</v>
      </c>
      <c r="D129" t="s">
        <v>32</v>
      </c>
      <c r="E129" t="s">
        <v>49</v>
      </c>
      <c r="F129" s="34" t="s">
        <v>3</v>
      </c>
    </row>
    <row r="130" spans="1:6" ht="16" x14ac:dyDescent="0.5">
      <c r="A130" s="1">
        <v>45653</v>
      </c>
      <c r="B130" t="s">
        <v>12</v>
      </c>
      <c r="C130" t="s">
        <v>60</v>
      </c>
      <c r="D130" t="s">
        <v>33</v>
      </c>
      <c r="E130" t="s">
        <v>49</v>
      </c>
      <c r="F130" s="34" t="s">
        <v>3</v>
      </c>
    </row>
    <row r="131" spans="1:6" ht="16" x14ac:dyDescent="0.5">
      <c r="A131" s="1">
        <v>45653</v>
      </c>
      <c r="B131" t="s">
        <v>34</v>
      </c>
      <c r="C131" t="s">
        <v>60</v>
      </c>
      <c r="D131" t="s">
        <v>35</v>
      </c>
      <c r="E131">
        <v>-413</v>
      </c>
      <c r="F131" s="34" t="s">
        <v>3</v>
      </c>
    </row>
    <row r="132" spans="1:6" ht="16" x14ac:dyDescent="0.5">
      <c r="A132" s="1">
        <v>45653</v>
      </c>
      <c r="B132" t="s">
        <v>34</v>
      </c>
      <c r="C132" t="s">
        <v>60</v>
      </c>
      <c r="D132" t="s">
        <v>36</v>
      </c>
      <c r="E132">
        <v>-788</v>
      </c>
      <c r="F132" s="34" t="s">
        <v>3</v>
      </c>
    </row>
    <row r="133" spans="1:6" ht="16" x14ac:dyDescent="0.5">
      <c r="A133" s="1">
        <v>45653</v>
      </c>
      <c r="B133" t="s">
        <v>34</v>
      </c>
      <c r="C133" t="s">
        <v>60</v>
      </c>
      <c r="D133" t="s">
        <v>37</v>
      </c>
      <c r="E133" t="s">
        <v>49</v>
      </c>
      <c r="F133" s="34" t="s">
        <v>3</v>
      </c>
    </row>
    <row r="134" spans="1:6" ht="16" x14ac:dyDescent="0.5">
      <c r="A134" s="1">
        <v>45653</v>
      </c>
      <c r="B134" t="s">
        <v>34</v>
      </c>
      <c r="C134" t="s">
        <v>60</v>
      </c>
      <c r="D134" t="s">
        <v>38</v>
      </c>
      <c r="E134" t="s">
        <v>49</v>
      </c>
      <c r="F134" s="34" t="s">
        <v>3</v>
      </c>
    </row>
    <row r="135" spans="1:6" ht="16" x14ac:dyDescent="0.5">
      <c r="A135" s="1">
        <v>45653</v>
      </c>
      <c r="C135" t="s">
        <v>60</v>
      </c>
      <c r="D135" t="s">
        <v>39</v>
      </c>
      <c r="E135" t="s">
        <v>49</v>
      </c>
      <c r="F135" s="34" t="s">
        <v>3</v>
      </c>
    </row>
    <row r="136" spans="1:6" ht="16" x14ac:dyDescent="0.5">
      <c r="A136" s="1">
        <v>45653</v>
      </c>
      <c r="C136" t="s">
        <v>60</v>
      </c>
      <c r="D136" t="s">
        <v>40</v>
      </c>
      <c r="E136">
        <v>-199</v>
      </c>
      <c r="F136" s="34" t="s">
        <v>3</v>
      </c>
    </row>
    <row r="137" spans="1:6" ht="16" x14ac:dyDescent="0.5">
      <c r="A137" s="1">
        <v>45653</v>
      </c>
      <c r="C137" t="s">
        <v>60</v>
      </c>
      <c r="D137" t="s">
        <v>14</v>
      </c>
      <c r="E137">
        <v>-224</v>
      </c>
      <c r="F137" s="34" t="s">
        <v>3</v>
      </c>
    </row>
    <row r="138" spans="1:6" ht="16" x14ac:dyDescent="0.5">
      <c r="A138" s="1">
        <v>45656</v>
      </c>
      <c r="B138" t="s">
        <v>8</v>
      </c>
      <c r="C138" t="s">
        <v>59</v>
      </c>
      <c r="D138" t="s">
        <v>9</v>
      </c>
      <c r="E138">
        <v>2500</v>
      </c>
      <c r="F138" s="34" t="s">
        <v>3</v>
      </c>
    </row>
    <row r="139" spans="1:6" ht="16" x14ac:dyDescent="0.5">
      <c r="A139" s="1">
        <v>45656</v>
      </c>
      <c r="B139" t="s">
        <v>8</v>
      </c>
      <c r="C139" t="s">
        <v>59</v>
      </c>
      <c r="D139" t="s">
        <v>10</v>
      </c>
      <c r="E139">
        <v>2600</v>
      </c>
      <c r="F139" s="34" t="s">
        <v>3</v>
      </c>
    </row>
    <row r="140" spans="1:6" ht="16" x14ac:dyDescent="0.5">
      <c r="A140" s="1">
        <v>45656</v>
      </c>
      <c r="B140" t="s">
        <v>8</v>
      </c>
      <c r="C140" t="s">
        <v>59</v>
      </c>
      <c r="D140" t="s">
        <v>11</v>
      </c>
      <c r="E140">
        <v>0</v>
      </c>
      <c r="F140" s="34" t="s">
        <v>3</v>
      </c>
    </row>
    <row r="141" spans="1:6" ht="16" x14ac:dyDescent="0.5">
      <c r="A141" s="1">
        <v>45656</v>
      </c>
      <c r="C141" t="s">
        <v>59</v>
      </c>
      <c r="D141" t="s">
        <v>15</v>
      </c>
      <c r="E141">
        <v>0</v>
      </c>
      <c r="F141" s="34" t="s">
        <v>3</v>
      </c>
    </row>
    <row r="142" spans="1:6" ht="16" x14ac:dyDescent="0.5">
      <c r="A142" s="1">
        <v>45656</v>
      </c>
      <c r="C142" t="s">
        <v>59</v>
      </c>
      <c r="D142" t="s">
        <v>16</v>
      </c>
      <c r="E142">
        <v>0</v>
      </c>
      <c r="F142" s="34" t="s">
        <v>3</v>
      </c>
    </row>
    <row r="143" spans="1:6" ht="16" x14ac:dyDescent="0.5">
      <c r="A143" s="1">
        <v>45656</v>
      </c>
      <c r="C143" t="s">
        <v>59</v>
      </c>
      <c r="D143" t="s">
        <v>17</v>
      </c>
      <c r="F143" s="34" t="s">
        <v>3</v>
      </c>
    </row>
    <row r="144" spans="1:6" ht="16" x14ac:dyDescent="0.5">
      <c r="A144" s="1">
        <v>45656</v>
      </c>
      <c r="B144" t="s">
        <v>12</v>
      </c>
      <c r="C144" t="s">
        <v>60</v>
      </c>
      <c r="D144" t="s">
        <v>19</v>
      </c>
      <c r="E144">
        <v>1081</v>
      </c>
      <c r="F144" s="34" t="s">
        <v>3</v>
      </c>
    </row>
    <row r="145" spans="1:6" ht="16" x14ac:dyDescent="0.5">
      <c r="A145" s="1">
        <v>45656</v>
      </c>
      <c r="B145" t="s">
        <v>12</v>
      </c>
      <c r="C145" t="s">
        <v>60</v>
      </c>
      <c r="D145" t="s">
        <v>20</v>
      </c>
      <c r="E145" t="s">
        <v>49</v>
      </c>
      <c r="F145" s="34" t="s">
        <v>3</v>
      </c>
    </row>
    <row r="146" spans="1:6" ht="16" x14ac:dyDescent="0.5">
      <c r="A146" s="1">
        <v>45656</v>
      </c>
      <c r="B146" t="s">
        <v>8</v>
      </c>
      <c r="C146" t="s">
        <v>60</v>
      </c>
      <c r="D146" t="s">
        <v>22</v>
      </c>
      <c r="E146" t="s">
        <v>49</v>
      </c>
      <c r="F146" s="34" t="s">
        <v>3</v>
      </c>
    </row>
    <row r="147" spans="1:6" ht="16" x14ac:dyDescent="0.5">
      <c r="A147" s="1">
        <v>45656</v>
      </c>
      <c r="B147" t="s">
        <v>8</v>
      </c>
      <c r="C147" t="s">
        <v>60</v>
      </c>
      <c r="D147" t="s">
        <v>23</v>
      </c>
      <c r="E147">
        <v>1082</v>
      </c>
      <c r="F147" s="34" t="s">
        <v>3</v>
      </c>
    </row>
    <row r="148" spans="1:6" ht="16" x14ac:dyDescent="0.5">
      <c r="A148" s="1">
        <v>45656</v>
      </c>
      <c r="B148" t="s">
        <v>13</v>
      </c>
      <c r="C148" t="s">
        <v>60</v>
      </c>
      <c r="D148" t="s">
        <v>24</v>
      </c>
      <c r="E148">
        <v>1502</v>
      </c>
      <c r="F148" s="34" t="s">
        <v>3</v>
      </c>
    </row>
    <row r="149" spans="1:6" ht="16" x14ac:dyDescent="0.5">
      <c r="A149" s="1">
        <v>45656</v>
      </c>
      <c r="B149" t="s">
        <v>8</v>
      </c>
      <c r="C149" t="s">
        <v>60</v>
      </c>
      <c r="D149" t="s">
        <v>25</v>
      </c>
      <c r="E149" t="s">
        <v>49</v>
      </c>
      <c r="F149" s="34" t="s">
        <v>3</v>
      </c>
    </row>
    <row r="150" spans="1:6" ht="16" x14ac:dyDescent="0.5">
      <c r="A150" s="1">
        <v>45656</v>
      </c>
      <c r="B150" t="s">
        <v>8</v>
      </c>
      <c r="C150" t="s">
        <v>60</v>
      </c>
      <c r="D150" t="s">
        <v>26</v>
      </c>
      <c r="E150" t="s">
        <v>49</v>
      </c>
      <c r="F150" s="34" t="s">
        <v>3</v>
      </c>
    </row>
    <row r="151" spans="1:6" ht="16" x14ac:dyDescent="0.5">
      <c r="A151" s="1">
        <v>45656</v>
      </c>
      <c r="B151" t="s">
        <v>8</v>
      </c>
      <c r="C151" t="s">
        <v>60</v>
      </c>
      <c r="D151" t="s">
        <v>27</v>
      </c>
      <c r="E151">
        <v>4319</v>
      </c>
      <c r="F151" s="34" t="s">
        <v>3</v>
      </c>
    </row>
    <row r="152" spans="1:6" ht="16" x14ac:dyDescent="0.5">
      <c r="A152" s="1">
        <v>45656</v>
      </c>
      <c r="B152" t="s">
        <v>8</v>
      </c>
      <c r="C152" t="s">
        <v>60</v>
      </c>
      <c r="D152" t="s">
        <v>28</v>
      </c>
      <c r="E152" t="s">
        <v>49</v>
      </c>
      <c r="F152" s="34" t="s">
        <v>3</v>
      </c>
    </row>
    <row r="153" spans="1:6" ht="16" x14ac:dyDescent="0.5">
      <c r="A153" s="1">
        <v>45656</v>
      </c>
      <c r="B153" t="s">
        <v>8</v>
      </c>
      <c r="C153" t="s">
        <v>60</v>
      </c>
      <c r="D153" t="s">
        <v>29</v>
      </c>
      <c r="E153" t="s">
        <v>49</v>
      </c>
      <c r="F153" s="34" t="s">
        <v>3</v>
      </c>
    </row>
    <row r="154" spans="1:6" ht="16" x14ac:dyDescent="0.5">
      <c r="A154" s="1">
        <v>45656</v>
      </c>
      <c r="B154" t="s">
        <v>8</v>
      </c>
      <c r="C154" t="s">
        <v>60</v>
      </c>
      <c r="D154" t="s">
        <v>21</v>
      </c>
      <c r="E154">
        <v>0</v>
      </c>
      <c r="F154" s="34" t="s">
        <v>3</v>
      </c>
    </row>
    <row r="155" spans="1:6" ht="16" x14ac:dyDescent="0.5">
      <c r="A155" s="1">
        <v>45656</v>
      </c>
      <c r="B155" t="s">
        <v>13</v>
      </c>
      <c r="C155" t="s">
        <v>60</v>
      </c>
      <c r="D155" t="s">
        <v>30</v>
      </c>
      <c r="E155" t="s">
        <v>49</v>
      </c>
      <c r="F155" s="34" t="s">
        <v>3</v>
      </c>
    </row>
    <row r="156" spans="1:6" ht="16" x14ac:dyDescent="0.5">
      <c r="A156" s="1">
        <v>45656</v>
      </c>
      <c r="B156" t="s">
        <v>31</v>
      </c>
      <c r="C156" t="s">
        <v>60</v>
      </c>
      <c r="D156" t="s">
        <v>32</v>
      </c>
      <c r="E156" t="s">
        <v>49</v>
      </c>
      <c r="F156" s="34" t="s">
        <v>3</v>
      </c>
    </row>
    <row r="157" spans="1:6" ht="16" x14ac:dyDescent="0.5">
      <c r="A157" s="1">
        <v>45656</v>
      </c>
      <c r="B157" t="s">
        <v>12</v>
      </c>
      <c r="C157" t="s">
        <v>60</v>
      </c>
      <c r="D157" t="s">
        <v>33</v>
      </c>
      <c r="E157" t="s">
        <v>49</v>
      </c>
      <c r="F157" s="34" t="s">
        <v>3</v>
      </c>
    </row>
    <row r="158" spans="1:6" ht="16" x14ac:dyDescent="0.5">
      <c r="A158" s="1">
        <v>45656</v>
      </c>
      <c r="B158" t="s">
        <v>34</v>
      </c>
      <c r="C158" t="s">
        <v>60</v>
      </c>
      <c r="D158" t="s">
        <v>35</v>
      </c>
      <c r="E158">
        <v>-197</v>
      </c>
      <c r="F158" s="34" t="s">
        <v>3</v>
      </c>
    </row>
    <row r="159" spans="1:6" ht="16" x14ac:dyDescent="0.5">
      <c r="A159" s="1">
        <v>45656</v>
      </c>
      <c r="B159" t="s">
        <v>34</v>
      </c>
      <c r="C159" t="s">
        <v>60</v>
      </c>
      <c r="D159" t="s">
        <v>36</v>
      </c>
      <c r="E159">
        <v>-414</v>
      </c>
      <c r="F159" s="34" t="s">
        <v>3</v>
      </c>
    </row>
    <row r="160" spans="1:6" ht="16" x14ac:dyDescent="0.5">
      <c r="A160" s="1">
        <v>45656</v>
      </c>
      <c r="B160" t="s">
        <v>34</v>
      </c>
      <c r="C160" t="s">
        <v>60</v>
      </c>
      <c r="D160" t="s">
        <v>37</v>
      </c>
      <c r="E160" t="s">
        <v>49</v>
      </c>
      <c r="F160" s="34" t="s">
        <v>3</v>
      </c>
    </row>
    <row r="161" spans="1:6" ht="16" x14ac:dyDescent="0.5">
      <c r="A161" s="1">
        <v>45656</v>
      </c>
      <c r="B161" t="s">
        <v>34</v>
      </c>
      <c r="C161" t="s">
        <v>60</v>
      </c>
      <c r="D161" t="s">
        <v>38</v>
      </c>
      <c r="E161" t="s">
        <v>49</v>
      </c>
      <c r="F161" s="34" t="s">
        <v>3</v>
      </c>
    </row>
    <row r="162" spans="1:6" ht="16" x14ac:dyDescent="0.5">
      <c r="A162" s="1">
        <v>45656</v>
      </c>
      <c r="C162" t="s">
        <v>60</v>
      </c>
      <c r="D162" t="s">
        <v>39</v>
      </c>
      <c r="E162" t="s">
        <v>49</v>
      </c>
      <c r="F162" s="34" t="s">
        <v>3</v>
      </c>
    </row>
    <row r="163" spans="1:6" ht="16" x14ac:dyDescent="0.5">
      <c r="A163" s="1">
        <v>45656</v>
      </c>
      <c r="C163" t="s">
        <v>60</v>
      </c>
      <c r="D163" t="s">
        <v>40</v>
      </c>
      <c r="E163">
        <v>-141</v>
      </c>
      <c r="F163" s="34" t="s">
        <v>3</v>
      </c>
    </row>
    <row r="164" spans="1:6" ht="16" x14ac:dyDescent="0.5">
      <c r="A164" s="1">
        <v>45656</v>
      </c>
      <c r="C164" t="s">
        <v>60</v>
      </c>
      <c r="D164" t="s">
        <v>14</v>
      </c>
      <c r="E164">
        <v>-138</v>
      </c>
      <c r="F164" s="34" t="s">
        <v>3</v>
      </c>
    </row>
    <row r="165" spans="1:6" ht="16" x14ac:dyDescent="0.5">
      <c r="A165" s="1">
        <v>45657</v>
      </c>
      <c r="B165" t="s">
        <v>8</v>
      </c>
      <c r="C165" t="s">
        <v>59</v>
      </c>
      <c r="D165" t="s">
        <v>9</v>
      </c>
      <c r="E165">
        <v>2800</v>
      </c>
      <c r="F165" s="34" t="s">
        <v>3</v>
      </c>
    </row>
    <row r="166" spans="1:6" ht="16" x14ac:dyDescent="0.5">
      <c r="A166" s="1">
        <v>45657</v>
      </c>
      <c r="B166" t="s">
        <v>8</v>
      </c>
      <c r="C166" t="s">
        <v>59</v>
      </c>
      <c r="D166" t="s">
        <v>10</v>
      </c>
      <c r="E166">
        <v>2300</v>
      </c>
      <c r="F166" s="34" t="s">
        <v>3</v>
      </c>
    </row>
    <row r="167" spans="1:6" ht="16" x14ac:dyDescent="0.5">
      <c r="A167" s="1">
        <v>45657</v>
      </c>
      <c r="B167" t="s">
        <v>8</v>
      </c>
      <c r="C167" t="s">
        <v>59</v>
      </c>
      <c r="D167" t="s">
        <v>11</v>
      </c>
      <c r="E167">
        <v>0</v>
      </c>
      <c r="F167" s="34" t="s">
        <v>3</v>
      </c>
    </row>
    <row r="168" spans="1:6" ht="16" x14ac:dyDescent="0.5">
      <c r="A168" s="1">
        <v>45657</v>
      </c>
      <c r="C168" t="s">
        <v>59</v>
      </c>
      <c r="D168" t="s">
        <v>15</v>
      </c>
      <c r="E168">
        <v>0</v>
      </c>
      <c r="F168" s="34" t="s">
        <v>3</v>
      </c>
    </row>
    <row r="169" spans="1:6" ht="16" x14ac:dyDescent="0.5">
      <c r="A169" s="1">
        <v>45657</v>
      </c>
      <c r="C169" t="s">
        <v>59</v>
      </c>
      <c r="D169" t="s">
        <v>16</v>
      </c>
      <c r="E169">
        <v>0</v>
      </c>
      <c r="F169" s="34" t="s">
        <v>3</v>
      </c>
    </row>
    <row r="170" spans="1:6" ht="16" x14ac:dyDescent="0.5">
      <c r="A170" s="1">
        <v>45657</v>
      </c>
      <c r="C170" t="s">
        <v>59</v>
      </c>
      <c r="D170" t="s">
        <v>17</v>
      </c>
      <c r="F170" s="34" t="s">
        <v>3</v>
      </c>
    </row>
    <row r="171" spans="1:6" ht="16" x14ac:dyDescent="0.5">
      <c r="A171" s="1">
        <v>45657</v>
      </c>
      <c r="B171" t="s">
        <v>12</v>
      </c>
      <c r="C171" t="s">
        <v>60</v>
      </c>
      <c r="D171" t="s">
        <v>19</v>
      </c>
      <c r="E171">
        <v>8907</v>
      </c>
      <c r="F171" s="34" t="s">
        <v>3</v>
      </c>
    </row>
    <row r="172" spans="1:6" ht="16" x14ac:dyDescent="0.5">
      <c r="A172" s="1">
        <v>45657</v>
      </c>
      <c r="B172" t="s">
        <v>12</v>
      </c>
      <c r="C172" t="s">
        <v>60</v>
      </c>
      <c r="D172" t="s">
        <v>20</v>
      </c>
      <c r="E172" t="s">
        <v>49</v>
      </c>
      <c r="F172" s="34" t="s">
        <v>3</v>
      </c>
    </row>
    <row r="173" spans="1:6" ht="16" x14ac:dyDescent="0.5">
      <c r="A173" s="1">
        <v>45657</v>
      </c>
      <c r="B173" t="s">
        <v>8</v>
      </c>
      <c r="C173" t="s">
        <v>60</v>
      </c>
      <c r="D173" t="s">
        <v>22</v>
      </c>
      <c r="E173">
        <v>0</v>
      </c>
      <c r="F173" s="34" t="s">
        <v>3</v>
      </c>
    </row>
    <row r="174" spans="1:6" ht="16" x14ac:dyDescent="0.5">
      <c r="A174" s="1">
        <v>45657</v>
      </c>
      <c r="B174" t="s">
        <v>8</v>
      </c>
      <c r="C174" t="s">
        <v>60</v>
      </c>
      <c r="D174" t="s">
        <v>23</v>
      </c>
      <c r="E174">
        <v>1834</v>
      </c>
      <c r="F174" s="34" t="s">
        <v>3</v>
      </c>
    </row>
    <row r="175" spans="1:6" ht="16" x14ac:dyDescent="0.5">
      <c r="A175" s="1">
        <v>45657</v>
      </c>
      <c r="B175" t="s">
        <v>13</v>
      </c>
      <c r="C175" t="s">
        <v>60</v>
      </c>
      <c r="D175" t="s">
        <v>24</v>
      </c>
      <c r="E175">
        <v>1058</v>
      </c>
      <c r="F175" s="34" t="s">
        <v>3</v>
      </c>
    </row>
    <row r="176" spans="1:6" ht="16" x14ac:dyDescent="0.5">
      <c r="A176" s="1">
        <v>45657</v>
      </c>
      <c r="B176" t="s">
        <v>8</v>
      </c>
      <c r="C176" t="s">
        <v>60</v>
      </c>
      <c r="D176" t="s">
        <v>25</v>
      </c>
      <c r="E176" t="s">
        <v>49</v>
      </c>
      <c r="F176" s="34" t="s">
        <v>3</v>
      </c>
    </row>
    <row r="177" spans="1:6" ht="16" x14ac:dyDescent="0.5">
      <c r="A177" s="1">
        <v>45657</v>
      </c>
      <c r="B177" t="s">
        <v>8</v>
      </c>
      <c r="C177" t="s">
        <v>60</v>
      </c>
      <c r="D177" t="s">
        <v>26</v>
      </c>
      <c r="E177" t="s">
        <v>49</v>
      </c>
      <c r="F177" s="34" t="s">
        <v>3</v>
      </c>
    </row>
    <row r="178" spans="1:6" ht="16" x14ac:dyDescent="0.5">
      <c r="A178" s="1">
        <v>45657</v>
      </c>
      <c r="B178" t="s">
        <v>8</v>
      </c>
      <c r="C178" t="s">
        <v>60</v>
      </c>
      <c r="D178" t="s">
        <v>27</v>
      </c>
      <c r="E178">
        <v>1044</v>
      </c>
      <c r="F178" s="34" t="s">
        <v>3</v>
      </c>
    </row>
    <row r="179" spans="1:6" ht="16" x14ac:dyDescent="0.5">
      <c r="A179" s="1">
        <v>45657</v>
      </c>
      <c r="B179" t="s">
        <v>8</v>
      </c>
      <c r="C179" t="s">
        <v>60</v>
      </c>
      <c r="D179" t="s">
        <v>28</v>
      </c>
      <c r="E179">
        <v>5500</v>
      </c>
      <c r="F179" s="34" t="s">
        <v>3</v>
      </c>
    </row>
    <row r="180" spans="1:6" ht="16" x14ac:dyDescent="0.5">
      <c r="A180" s="1">
        <v>45657</v>
      </c>
      <c r="B180" t="s">
        <v>8</v>
      </c>
      <c r="C180" t="s">
        <v>60</v>
      </c>
      <c r="D180" t="s">
        <v>29</v>
      </c>
      <c r="E180" t="s">
        <v>49</v>
      </c>
      <c r="F180" s="34" t="s">
        <v>3</v>
      </c>
    </row>
    <row r="181" spans="1:6" ht="16" x14ac:dyDescent="0.5">
      <c r="A181" s="1">
        <v>45657</v>
      </c>
      <c r="B181" t="s">
        <v>8</v>
      </c>
      <c r="C181" t="s">
        <v>60</v>
      </c>
      <c r="D181" t="s">
        <v>21</v>
      </c>
      <c r="E181">
        <v>184</v>
      </c>
      <c r="F181" s="34" t="s">
        <v>3</v>
      </c>
    </row>
    <row r="182" spans="1:6" ht="16" x14ac:dyDescent="0.5">
      <c r="A182" s="1">
        <v>45657</v>
      </c>
      <c r="B182" t="s">
        <v>13</v>
      </c>
      <c r="C182" t="s">
        <v>60</v>
      </c>
      <c r="D182" t="s">
        <v>30</v>
      </c>
      <c r="E182" t="s">
        <v>49</v>
      </c>
      <c r="F182" s="34" t="s">
        <v>3</v>
      </c>
    </row>
    <row r="183" spans="1:6" ht="16" x14ac:dyDescent="0.5">
      <c r="A183" s="1">
        <v>45657</v>
      </c>
      <c r="B183" t="s">
        <v>31</v>
      </c>
      <c r="C183" t="s">
        <v>60</v>
      </c>
      <c r="D183" t="s">
        <v>32</v>
      </c>
      <c r="E183" t="s">
        <v>49</v>
      </c>
      <c r="F183" s="34" t="s">
        <v>3</v>
      </c>
    </row>
    <row r="184" spans="1:6" ht="16" x14ac:dyDescent="0.5">
      <c r="A184" s="1">
        <v>45657</v>
      </c>
      <c r="B184" t="s">
        <v>12</v>
      </c>
      <c r="C184" t="s">
        <v>60</v>
      </c>
      <c r="D184" t="s">
        <v>33</v>
      </c>
      <c r="E184" t="s">
        <v>49</v>
      </c>
      <c r="F184" s="34" t="s">
        <v>3</v>
      </c>
    </row>
    <row r="185" spans="1:6" ht="16" x14ac:dyDescent="0.5">
      <c r="A185" s="1">
        <v>45657</v>
      </c>
      <c r="B185" t="s">
        <v>34</v>
      </c>
      <c r="C185" t="s">
        <v>60</v>
      </c>
      <c r="D185" t="s">
        <v>35</v>
      </c>
      <c r="E185">
        <v>-160</v>
      </c>
      <c r="F185" s="34" t="s">
        <v>3</v>
      </c>
    </row>
    <row r="186" spans="1:6" ht="16" x14ac:dyDescent="0.5">
      <c r="A186" s="1">
        <v>45657</v>
      </c>
      <c r="B186" t="s">
        <v>34</v>
      </c>
      <c r="C186" t="s">
        <v>60</v>
      </c>
      <c r="D186" t="s">
        <v>36</v>
      </c>
      <c r="E186">
        <v>-238</v>
      </c>
      <c r="F186" s="34" t="s">
        <v>3</v>
      </c>
    </row>
    <row r="187" spans="1:6" ht="16" x14ac:dyDescent="0.5">
      <c r="A187" s="1">
        <v>45657</v>
      </c>
      <c r="B187" t="s">
        <v>34</v>
      </c>
      <c r="C187" t="s">
        <v>60</v>
      </c>
      <c r="D187" t="s">
        <v>37</v>
      </c>
      <c r="E187" t="s">
        <v>49</v>
      </c>
      <c r="F187" s="34" t="s">
        <v>3</v>
      </c>
    </row>
    <row r="188" spans="1:6" ht="16" x14ac:dyDescent="0.5">
      <c r="A188" s="1">
        <v>45657</v>
      </c>
      <c r="B188" t="s">
        <v>34</v>
      </c>
      <c r="C188" t="s">
        <v>60</v>
      </c>
      <c r="D188" t="s">
        <v>38</v>
      </c>
      <c r="E188" t="s">
        <v>49</v>
      </c>
      <c r="F188" s="34" t="s">
        <v>3</v>
      </c>
    </row>
    <row r="189" spans="1:6" ht="16" x14ac:dyDescent="0.5">
      <c r="A189" s="1">
        <v>45657</v>
      </c>
      <c r="C189" t="s">
        <v>60</v>
      </c>
      <c r="D189" t="s">
        <v>39</v>
      </c>
      <c r="E189" t="s">
        <v>49</v>
      </c>
      <c r="F189" s="34" t="s">
        <v>3</v>
      </c>
    </row>
    <row r="190" spans="1:6" ht="16" x14ac:dyDescent="0.5">
      <c r="A190" s="1">
        <v>45657</v>
      </c>
      <c r="C190" t="s">
        <v>60</v>
      </c>
      <c r="D190" t="s">
        <v>40</v>
      </c>
      <c r="E190">
        <v>-319</v>
      </c>
      <c r="F190" s="34" t="s">
        <v>3</v>
      </c>
    </row>
    <row r="191" spans="1:6" ht="16" x14ac:dyDescent="0.5">
      <c r="A191" s="1">
        <v>45657</v>
      </c>
      <c r="C191" t="s">
        <v>60</v>
      </c>
      <c r="D191" t="s">
        <v>14</v>
      </c>
      <c r="E191">
        <v>-297</v>
      </c>
      <c r="F191" s="34" t="s">
        <v>3</v>
      </c>
    </row>
    <row r="192" spans="1:6" ht="16" x14ac:dyDescent="0.5">
      <c r="A192" s="1">
        <v>45658</v>
      </c>
      <c r="B192" t="s">
        <v>8</v>
      </c>
      <c r="C192" t="s">
        <v>59</v>
      </c>
      <c r="D192" t="s">
        <v>9</v>
      </c>
      <c r="E192">
        <v>2000</v>
      </c>
      <c r="F192" s="34" t="s">
        <v>2</v>
      </c>
    </row>
    <row r="193" spans="1:6" ht="16" x14ac:dyDescent="0.5">
      <c r="A193" s="1">
        <v>45658</v>
      </c>
      <c r="B193" t="s">
        <v>8</v>
      </c>
      <c r="C193" t="s">
        <v>59</v>
      </c>
      <c r="D193" t="s">
        <v>10</v>
      </c>
      <c r="E193">
        <v>1800</v>
      </c>
      <c r="F193" s="34" t="s">
        <v>2</v>
      </c>
    </row>
    <row r="194" spans="1:6" ht="16" x14ac:dyDescent="0.5">
      <c r="A194" s="1">
        <v>45658</v>
      </c>
      <c r="B194" t="s">
        <v>8</v>
      </c>
      <c r="C194" t="s">
        <v>59</v>
      </c>
      <c r="D194" t="s">
        <v>11</v>
      </c>
      <c r="E194">
        <v>0</v>
      </c>
      <c r="F194" s="34" t="s">
        <v>2</v>
      </c>
    </row>
    <row r="195" spans="1:6" ht="16" x14ac:dyDescent="0.5">
      <c r="A195" s="1">
        <v>45658</v>
      </c>
      <c r="C195" t="s">
        <v>59</v>
      </c>
      <c r="D195" t="s">
        <v>15</v>
      </c>
      <c r="E195">
        <v>0</v>
      </c>
      <c r="F195" s="34" t="s">
        <v>2</v>
      </c>
    </row>
    <row r="196" spans="1:6" ht="16" x14ac:dyDescent="0.5">
      <c r="A196" s="1">
        <v>45658</v>
      </c>
      <c r="C196" t="s">
        <v>59</v>
      </c>
      <c r="D196" t="s">
        <v>16</v>
      </c>
      <c r="E196">
        <v>0</v>
      </c>
      <c r="F196" s="34" t="s">
        <v>2</v>
      </c>
    </row>
    <row r="197" spans="1:6" ht="16" x14ac:dyDescent="0.5">
      <c r="A197" s="1">
        <v>45658</v>
      </c>
      <c r="C197" t="s">
        <v>59</v>
      </c>
      <c r="D197" t="s">
        <v>17</v>
      </c>
      <c r="F197" s="34" t="s">
        <v>2</v>
      </c>
    </row>
    <row r="198" spans="1:6" ht="16" x14ac:dyDescent="0.5">
      <c r="A198" s="1">
        <v>45658</v>
      </c>
      <c r="B198" t="s">
        <v>12</v>
      </c>
      <c r="C198" t="s">
        <v>60</v>
      </c>
      <c r="D198" t="s">
        <v>19</v>
      </c>
      <c r="E198">
        <v>1047</v>
      </c>
      <c r="F198" s="34" t="s">
        <v>2</v>
      </c>
    </row>
    <row r="199" spans="1:6" ht="16" x14ac:dyDescent="0.5">
      <c r="A199" s="1">
        <v>45658</v>
      </c>
      <c r="B199" t="s">
        <v>12</v>
      </c>
      <c r="C199" t="s">
        <v>60</v>
      </c>
      <c r="D199" t="s">
        <v>20</v>
      </c>
      <c r="E199" t="s">
        <v>49</v>
      </c>
      <c r="F199" s="34" t="s">
        <v>2</v>
      </c>
    </row>
    <row r="200" spans="1:6" ht="16" x14ac:dyDescent="0.5">
      <c r="A200" s="1">
        <v>45658</v>
      </c>
      <c r="B200" t="s">
        <v>8</v>
      </c>
      <c r="C200" t="s">
        <v>60</v>
      </c>
      <c r="D200" t="s">
        <v>22</v>
      </c>
      <c r="E200" t="s">
        <v>49</v>
      </c>
      <c r="F200" s="34" t="s">
        <v>2</v>
      </c>
    </row>
    <row r="201" spans="1:6" ht="16" x14ac:dyDescent="0.5">
      <c r="A201" s="1">
        <v>45658</v>
      </c>
      <c r="B201" t="s">
        <v>8</v>
      </c>
      <c r="C201" t="s">
        <v>60</v>
      </c>
      <c r="D201" t="s">
        <v>23</v>
      </c>
      <c r="E201">
        <v>9756</v>
      </c>
      <c r="F201" s="34" t="s">
        <v>2</v>
      </c>
    </row>
    <row r="202" spans="1:6" ht="16" x14ac:dyDescent="0.5">
      <c r="A202" s="1">
        <v>45658</v>
      </c>
      <c r="B202" t="s">
        <v>13</v>
      </c>
      <c r="C202" t="s">
        <v>60</v>
      </c>
      <c r="D202" t="s">
        <v>24</v>
      </c>
      <c r="E202">
        <v>1213</v>
      </c>
      <c r="F202" s="34" t="s">
        <v>2</v>
      </c>
    </row>
    <row r="203" spans="1:6" ht="16" x14ac:dyDescent="0.5">
      <c r="A203" s="1">
        <v>45658</v>
      </c>
      <c r="B203" t="s">
        <v>8</v>
      </c>
      <c r="C203" t="s">
        <v>60</v>
      </c>
      <c r="D203" t="s">
        <v>25</v>
      </c>
      <c r="E203">
        <v>543</v>
      </c>
      <c r="F203" s="34" t="s">
        <v>2</v>
      </c>
    </row>
    <row r="204" spans="1:6" ht="16" x14ac:dyDescent="0.5">
      <c r="A204" s="1">
        <v>45658</v>
      </c>
      <c r="B204" t="s">
        <v>8</v>
      </c>
      <c r="C204" t="s">
        <v>60</v>
      </c>
      <c r="D204" t="s">
        <v>26</v>
      </c>
      <c r="E204">
        <v>1381</v>
      </c>
      <c r="F204" s="34" t="s">
        <v>2</v>
      </c>
    </row>
    <row r="205" spans="1:6" ht="16" x14ac:dyDescent="0.5">
      <c r="A205" s="1">
        <v>45658</v>
      </c>
      <c r="B205" t="s">
        <v>8</v>
      </c>
      <c r="C205" t="s">
        <v>60</v>
      </c>
      <c r="D205" t="s">
        <v>27</v>
      </c>
      <c r="E205">
        <v>1149</v>
      </c>
      <c r="F205" s="34" t="s">
        <v>2</v>
      </c>
    </row>
    <row r="206" spans="1:6" ht="16" x14ac:dyDescent="0.5">
      <c r="A206" s="1">
        <v>45658</v>
      </c>
      <c r="B206" t="s">
        <v>8</v>
      </c>
      <c r="C206" t="s">
        <v>60</v>
      </c>
      <c r="D206" t="s">
        <v>28</v>
      </c>
      <c r="E206" t="s">
        <v>49</v>
      </c>
      <c r="F206" s="34" t="s">
        <v>2</v>
      </c>
    </row>
    <row r="207" spans="1:6" ht="16" x14ac:dyDescent="0.5">
      <c r="A207" s="1">
        <v>45658</v>
      </c>
      <c r="B207" t="s">
        <v>8</v>
      </c>
      <c r="C207" t="s">
        <v>60</v>
      </c>
      <c r="D207" t="s">
        <v>29</v>
      </c>
      <c r="E207">
        <v>0</v>
      </c>
      <c r="F207" s="34" t="s">
        <v>2</v>
      </c>
    </row>
    <row r="208" spans="1:6" ht="16" x14ac:dyDescent="0.5">
      <c r="A208" s="1">
        <v>45658</v>
      </c>
      <c r="B208" t="s">
        <v>8</v>
      </c>
      <c r="C208" t="s">
        <v>60</v>
      </c>
      <c r="D208" t="s">
        <v>21</v>
      </c>
      <c r="E208">
        <v>1392</v>
      </c>
      <c r="F208" s="34" t="s">
        <v>2</v>
      </c>
    </row>
    <row r="209" spans="1:6" ht="16" x14ac:dyDescent="0.5">
      <c r="A209" s="1">
        <v>45658</v>
      </c>
      <c r="B209" t="s">
        <v>13</v>
      </c>
      <c r="C209" t="s">
        <v>60</v>
      </c>
      <c r="D209" t="s">
        <v>30</v>
      </c>
      <c r="E209" t="s">
        <v>49</v>
      </c>
      <c r="F209" s="34" t="s">
        <v>2</v>
      </c>
    </row>
    <row r="210" spans="1:6" ht="16" x14ac:dyDescent="0.5">
      <c r="A210" s="1">
        <v>45658</v>
      </c>
      <c r="B210" t="s">
        <v>31</v>
      </c>
      <c r="C210" t="s">
        <v>60</v>
      </c>
      <c r="D210" t="s">
        <v>32</v>
      </c>
      <c r="E210" t="s">
        <v>49</v>
      </c>
      <c r="F210" s="34" t="s">
        <v>2</v>
      </c>
    </row>
    <row r="211" spans="1:6" ht="16" x14ac:dyDescent="0.5">
      <c r="A211" s="1">
        <v>45658</v>
      </c>
      <c r="B211" t="s">
        <v>12</v>
      </c>
      <c r="C211" t="s">
        <v>60</v>
      </c>
      <c r="D211" t="s">
        <v>33</v>
      </c>
      <c r="E211" t="s">
        <v>49</v>
      </c>
      <c r="F211" s="34" t="s">
        <v>2</v>
      </c>
    </row>
    <row r="212" spans="1:6" ht="16" x14ac:dyDescent="0.5">
      <c r="A212" s="1">
        <v>45658</v>
      </c>
      <c r="B212" t="s">
        <v>34</v>
      </c>
      <c r="C212" t="s">
        <v>60</v>
      </c>
      <c r="D212" t="s">
        <v>35</v>
      </c>
      <c r="E212">
        <v>-409</v>
      </c>
      <c r="F212" s="34" t="s">
        <v>2</v>
      </c>
    </row>
    <row r="213" spans="1:6" ht="16" x14ac:dyDescent="0.5">
      <c r="A213" s="1">
        <v>45658</v>
      </c>
      <c r="B213" t="s">
        <v>34</v>
      </c>
      <c r="C213" t="s">
        <v>60</v>
      </c>
      <c r="D213" t="s">
        <v>36</v>
      </c>
      <c r="E213">
        <v>-409</v>
      </c>
      <c r="F213" s="34" t="s">
        <v>2</v>
      </c>
    </row>
    <row r="214" spans="1:6" ht="16" x14ac:dyDescent="0.5">
      <c r="A214" s="1">
        <v>45658</v>
      </c>
      <c r="B214" t="s">
        <v>34</v>
      </c>
      <c r="C214" t="s">
        <v>60</v>
      </c>
      <c r="D214" t="s">
        <v>37</v>
      </c>
      <c r="E214" t="s">
        <v>49</v>
      </c>
      <c r="F214" s="34" t="s">
        <v>2</v>
      </c>
    </row>
    <row r="215" spans="1:6" ht="16" x14ac:dyDescent="0.5">
      <c r="A215" s="1">
        <v>45658</v>
      </c>
      <c r="B215" t="s">
        <v>34</v>
      </c>
      <c r="C215" t="s">
        <v>60</v>
      </c>
      <c r="D215" t="s">
        <v>38</v>
      </c>
      <c r="E215" t="s">
        <v>49</v>
      </c>
      <c r="F215" s="34" t="s">
        <v>2</v>
      </c>
    </row>
    <row r="216" spans="1:6" ht="16" x14ac:dyDescent="0.5">
      <c r="A216" s="1">
        <v>45658</v>
      </c>
      <c r="C216" t="s">
        <v>60</v>
      </c>
      <c r="D216" t="s">
        <v>39</v>
      </c>
      <c r="E216" t="s">
        <v>49</v>
      </c>
      <c r="F216" s="34" t="s">
        <v>2</v>
      </c>
    </row>
    <row r="217" spans="1:6" ht="16" x14ac:dyDescent="0.5">
      <c r="A217" s="1">
        <v>45658</v>
      </c>
      <c r="C217" t="s">
        <v>60</v>
      </c>
      <c r="D217" t="s">
        <v>40</v>
      </c>
      <c r="E217">
        <v>-659</v>
      </c>
      <c r="F217" s="34" t="s">
        <v>2</v>
      </c>
    </row>
    <row r="218" spans="1:6" ht="16" x14ac:dyDescent="0.5">
      <c r="A218" s="1">
        <v>45658</v>
      </c>
      <c r="C218" t="s">
        <v>60</v>
      </c>
      <c r="D218" t="s">
        <v>14</v>
      </c>
      <c r="E218">
        <v>-318</v>
      </c>
      <c r="F218" s="34" t="s">
        <v>2</v>
      </c>
    </row>
    <row r="219" spans="1:6" ht="16" x14ac:dyDescent="0.5">
      <c r="A219" s="1">
        <v>45659</v>
      </c>
      <c r="B219" t="s">
        <v>8</v>
      </c>
      <c r="C219" t="s">
        <v>59</v>
      </c>
      <c r="D219" t="s">
        <v>9</v>
      </c>
      <c r="E219">
        <v>3000</v>
      </c>
      <c r="F219" s="34" t="s">
        <v>2</v>
      </c>
    </row>
    <row r="220" spans="1:6" ht="16" x14ac:dyDescent="0.5">
      <c r="A220" s="1">
        <v>45659</v>
      </c>
      <c r="B220" t="s">
        <v>8</v>
      </c>
      <c r="C220" t="s">
        <v>59</v>
      </c>
      <c r="D220" t="s">
        <v>10</v>
      </c>
      <c r="E220">
        <v>2600</v>
      </c>
      <c r="F220" s="34" t="s">
        <v>2</v>
      </c>
    </row>
    <row r="221" spans="1:6" ht="16" x14ac:dyDescent="0.5">
      <c r="A221" s="1">
        <v>45659</v>
      </c>
      <c r="B221" t="s">
        <v>8</v>
      </c>
      <c r="C221" t="s">
        <v>59</v>
      </c>
      <c r="D221" t="s">
        <v>11</v>
      </c>
      <c r="E221">
        <v>0</v>
      </c>
      <c r="F221" s="34" t="s">
        <v>2</v>
      </c>
    </row>
    <row r="222" spans="1:6" ht="16" x14ac:dyDescent="0.5">
      <c r="A222" s="1">
        <v>45659</v>
      </c>
      <c r="C222" t="s">
        <v>59</v>
      </c>
      <c r="D222" t="s">
        <v>15</v>
      </c>
      <c r="E222">
        <v>0</v>
      </c>
      <c r="F222" s="34" t="s">
        <v>2</v>
      </c>
    </row>
    <row r="223" spans="1:6" ht="16" x14ac:dyDescent="0.5">
      <c r="A223" s="1">
        <v>45659</v>
      </c>
      <c r="C223" t="s">
        <v>59</v>
      </c>
      <c r="D223" t="s">
        <v>16</v>
      </c>
      <c r="E223">
        <v>0</v>
      </c>
      <c r="F223" s="34" t="s">
        <v>2</v>
      </c>
    </row>
    <row r="224" spans="1:6" ht="16" x14ac:dyDescent="0.5">
      <c r="A224" s="1">
        <v>45659</v>
      </c>
      <c r="C224" t="s">
        <v>59</v>
      </c>
      <c r="D224" t="s">
        <v>17</v>
      </c>
      <c r="F224" s="34" t="s">
        <v>2</v>
      </c>
    </row>
    <row r="225" spans="1:6" ht="16" x14ac:dyDescent="0.5">
      <c r="A225" s="1">
        <v>45659</v>
      </c>
      <c r="B225" t="s">
        <v>12</v>
      </c>
      <c r="C225" t="s">
        <v>60</v>
      </c>
      <c r="D225" t="s">
        <v>19</v>
      </c>
      <c r="E225">
        <v>1142</v>
      </c>
      <c r="F225" s="34" t="s">
        <v>2</v>
      </c>
    </row>
    <row r="226" spans="1:6" ht="16" x14ac:dyDescent="0.5">
      <c r="A226" s="1">
        <v>45659</v>
      </c>
      <c r="B226" t="s">
        <v>12</v>
      </c>
      <c r="C226" t="s">
        <v>60</v>
      </c>
      <c r="D226" t="s">
        <v>20</v>
      </c>
      <c r="E226" t="s">
        <v>49</v>
      </c>
      <c r="F226" s="34" t="s">
        <v>2</v>
      </c>
    </row>
    <row r="227" spans="1:6" ht="16" x14ac:dyDescent="0.5">
      <c r="A227" s="1">
        <v>45659</v>
      </c>
      <c r="B227" t="s">
        <v>8</v>
      </c>
      <c r="C227" t="s">
        <v>60</v>
      </c>
      <c r="D227" t="s">
        <v>22</v>
      </c>
      <c r="E227" t="s">
        <v>49</v>
      </c>
      <c r="F227" s="34" t="s">
        <v>2</v>
      </c>
    </row>
    <row r="228" spans="1:6" ht="16" x14ac:dyDescent="0.5">
      <c r="A228" s="1">
        <v>45659</v>
      </c>
      <c r="B228" t="s">
        <v>8</v>
      </c>
      <c r="C228" t="s">
        <v>60</v>
      </c>
      <c r="D228" t="s">
        <v>23</v>
      </c>
      <c r="E228">
        <v>1038</v>
      </c>
      <c r="F228" s="34" t="s">
        <v>2</v>
      </c>
    </row>
    <row r="229" spans="1:6" ht="16" x14ac:dyDescent="0.5">
      <c r="A229" s="1">
        <v>45659</v>
      </c>
      <c r="B229" t="s">
        <v>13</v>
      </c>
      <c r="C229" t="s">
        <v>60</v>
      </c>
      <c r="D229" t="s">
        <v>24</v>
      </c>
      <c r="E229">
        <v>1148</v>
      </c>
      <c r="F229" s="34" t="s">
        <v>2</v>
      </c>
    </row>
    <row r="230" spans="1:6" ht="16" x14ac:dyDescent="0.5">
      <c r="A230" s="1">
        <v>45659</v>
      </c>
      <c r="B230" t="s">
        <v>8</v>
      </c>
      <c r="C230" t="s">
        <v>60</v>
      </c>
      <c r="D230" t="s">
        <v>25</v>
      </c>
      <c r="E230" t="s">
        <v>49</v>
      </c>
      <c r="F230" s="34" t="s">
        <v>2</v>
      </c>
    </row>
    <row r="231" spans="1:6" ht="16" x14ac:dyDescent="0.5">
      <c r="A231" s="1">
        <v>45659</v>
      </c>
      <c r="B231" t="s">
        <v>8</v>
      </c>
      <c r="C231" t="s">
        <v>60</v>
      </c>
      <c r="D231" t="s">
        <v>26</v>
      </c>
      <c r="E231">
        <v>0</v>
      </c>
      <c r="F231" s="34" t="s">
        <v>2</v>
      </c>
    </row>
    <row r="232" spans="1:6" ht="16" x14ac:dyDescent="0.5">
      <c r="A232" s="1">
        <v>45659</v>
      </c>
      <c r="B232" t="s">
        <v>8</v>
      </c>
      <c r="C232" t="s">
        <v>60</v>
      </c>
      <c r="D232" t="s">
        <v>27</v>
      </c>
      <c r="E232">
        <v>0</v>
      </c>
      <c r="F232" s="34" t="s">
        <v>2</v>
      </c>
    </row>
    <row r="233" spans="1:6" ht="16" x14ac:dyDescent="0.5">
      <c r="A233" s="1">
        <v>45659</v>
      </c>
      <c r="B233" t="s">
        <v>8</v>
      </c>
      <c r="C233" t="s">
        <v>60</v>
      </c>
      <c r="D233" t="s">
        <v>28</v>
      </c>
      <c r="E233" t="s">
        <v>49</v>
      </c>
      <c r="F233" s="34" t="s">
        <v>2</v>
      </c>
    </row>
    <row r="234" spans="1:6" ht="16" x14ac:dyDescent="0.5">
      <c r="A234" s="1">
        <v>45659</v>
      </c>
      <c r="B234" t="s">
        <v>8</v>
      </c>
      <c r="C234" t="s">
        <v>60</v>
      </c>
      <c r="D234" t="s">
        <v>29</v>
      </c>
      <c r="E234">
        <v>0</v>
      </c>
      <c r="F234" s="34" t="s">
        <v>2</v>
      </c>
    </row>
    <row r="235" spans="1:6" ht="16" x14ac:dyDescent="0.5">
      <c r="A235" s="1">
        <v>45659</v>
      </c>
      <c r="B235" t="s">
        <v>8</v>
      </c>
      <c r="C235" t="s">
        <v>60</v>
      </c>
      <c r="D235" t="s">
        <v>21</v>
      </c>
      <c r="E235">
        <v>766</v>
      </c>
      <c r="F235" s="34" t="s">
        <v>2</v>
      </c>
    </row>
    <row r="236" spans="1:6" ht="16" x14ac:dyDescent="0.5">
      <c r="A236" s="1">
        <v>45659</v>
      </c>
      <c r="B236" t="s">
        <v>13</v>
      </c>
      <c r="C236" t="s">
        <v>60</v>
      </c>
      <c r="D236" t="s">
        <v>30</v>
      </c>
      <c r="E236" t="s">
        <v>49</v>
      </c>
      <c r="F236" s="34" t="s">
        <v>2</v>
      </c>
    </row>
    <row r="237" spans="1:6" ht="16" x14ac:dyDescent="0.5">
      <c r="A237" s="1">
        <v>45659</v>
      </c>
      <c r="B237" t="s">
        <v>31</v>
      </c>
      <c r="C237" t="s">
        <v>60</v>
      </c>
      <c r="D237" t="s">
        <v>32</v>
      </c>
      <c r="E237" t="s">
        <v>49</v>
      </c>
      <c r="F237" s="34" t="s">
        <v>2</v>
      </c>
    </row>
    <row r="238" spans="1:6" ht="16" x14ac:dyDescent="0.5">
      <c r="A238" s="1">
        <v>45659</v>
      </c>
      <c r="B238" t="s">
        <v>12</v>
      </c>
      <c r="C238" t="s">
        <v>60</v>
      </c>
      <c r="D238" t="s">
        <v>33</v>
      </c>
      <c r="E238">
        <v>1159</v>
      </c>
      <c r="F238" s="34" t="s">
        <v>2</v>
      </c>
    </row>
    <row r="239" spans="1:6" ht="16" x14ac:dyDescent="0.5">
      <c r="A239" s="1">
        <v>45659</v>
      </c>
      <c r="B239" t="s">
        <v>34</v>
      </c>
      <c r="C239" t="s">
        <v>60</v>
      </c>
      <c r="D239" t="s">
        <v>35</v>
      </c>
      <c r="E239">
        <v>-752</v>
      </c>
      <c r="F239" s="34" t="s">
        <v>2</v>
      </c>
    </row>
    <row r="240" spans="1:6" ht="16" x14ac:dyDescent="0.5">
      <c r="A240" s="1">
        <v>45659</v>
      </c>
      <c r="B240" t="s">
        <v>34</v>
      </c>
      <c r="C240" t="s">
        <v>60</v>
      </c>
      <c r="D240" t="s">
        <v>36</v>
      </c>
      <c r="E240">
        <v>-750</v>
      </c>
      <c r="F240" s="34" t="s">
        <v>2</v>
      </c>
    </row>
    <row r="241" spans="1:6" ht="16" x14ac:dyDescent="0.5">
      <c r="A241" s="1">
        <v>45659</v>
      </c>
      <c r="B241" t="s">
        <v>34</v>
      </c>
      <c r="C241" t="s">
        <v>60</v>
      </c>
      <c r="D241" t="s">
        <v>37</v>
      </c>
      <c r="E241" t="s">
        <v>49</v>
      </c>
      <c r="F241" s="34" t="s">
        <v>2</v>
      </c>
    </row>
    <row r="242" spans="1:6" ht="16" x14ac:dyDescent="0.5">
      <c r="A242" s="1">
        <v>45659</v>
      </c>
      <c r="B242" t="s">
        <v>34</v>
      </c>
      <c r="C242" t="s">
        <v>60</v>
      </c>
      <c r="D242" t="s">
        <v>38</v>
      </c>
      <c r="E242" t="s">
        <v>49</v>
      </c>
      <c r="F242" s="34" t="s">
        <v>2</v>
      </c>
    </row>
    <row r="243" spans="1:6" ht="16" x14ac:dyDescent="0.5">
      <c r="A243" s="1">
        <v>45659</v>
      </c>
      <c r="C243" t="s">
        <v>60</v>
      </c>
      <c r="D243" t="s">
        <v>39</v>
      </c>
      <c r="E243" t="s">
        <v>49</v>
      </c>
      <c r="F243" s="34" t="s">
        <v>2</v>
      </c>
    </row>
    <row r="244" spans="1:6" ht="16" x14ac:dyDescent="0.5">
      <c r="A244" s="1">
        <v>45659</v>
      </c>
      <c r="C244" t="s">
        <v>60</v>
      </c>
      <c r="D244" t="s">
        <v>40</v>
      </c>
      <c r="E244">
        <v>-477</v>
      </c>
      <c r="F244" s="34" t="s">
        <v>2</v>
      </c>
    </row>
    <row r="245" spans="1:6" ht="16" x14ac:dyDescent="0.5">
      <c r="A245" s="1">
        <v>45659</v>
      </c>
      <c r="C245" t="s">
        <v>60</v>
      </c>
      <c r="D245" t="s">
        <v>14</v>
      </c>
      <c r="E245">
        <v>-859</v>
      </c>
      <c r="F245" s="34" t="s">
        <v>2</v>
      </c>
    </row>
    <row r="246" spans="1:6" ht="16" x14ac:dyDescent="0.5">
      <c r="A246" s="1">
        <v>45660</v>
      </c>
      <c r="B246" t="s">
        <v>8</v>
      </c>
      <c r="C246" t="s">
        <v>59</v>
      </c>
      <c r="D246" t="s">
        <v>9</v>
      </c>
      <c r="E246">
        <v>2500</v>
      </c>
      <c r="F246" s="34" t="s">
        <v>2</v>
      </c>
    </row>
    <row r="247" spans="1:6" ht="16" x14ac:dyDescent="0.5">
      <c r="A247" s="1">
        <v>45660</v>
      </c>
      <c r="B247" t="s">
        <v>8</v>
      </c>
      <c r="C247" t="s">
        <v>59</v>
      </c>
      <c r="D247" t="s">
        <v>10</v>
      </c>
      <c r="E247">
        <v>2700</v>
      </c>
      <c r="F247" s="34" t="s">
        <v>2</v>
      </c>
    </row>
    <row r="248" spans="1:6" ht="16" x14ac:dyDescent="0.5">
      <c r="A248" s="1">
        <v>45660</v>
      </c>
      <c r="B248" t="s">
        <v>8</v>
      </c>
      <c r="C248" t="s">
        <v>59</v>
      </c>
      <c r="D248" t="s">
        <v>11</v>
      </c>
      <c r="E248">
        <v>0</v>
      </c>
      <c r="F248" s="34" t="s">
        <v>2</v>
      </c>
    </row>
    <row r="249" spans="1:6" ht="16" x14ac:dyDescent="0.5">
      <c r="A249" s="1">
        <v>45660</v>
      </c>
      <c r="C249" t="s">
        <v>59</v>
      </c>
      <c r="D249" t="s">
        <v>15</v>
      </c>
      <c r="E249">
        <v>-225</v>
      </c>
      <c r="F249" s="34" t="s">
        <v>2</v>
      </c>
    </row>
    <row r="250" spans="1:6" ht="16" x14ac:dyDescent="0.5">
      <c r="A250" s="1">
        <v>45660</v>
      </c>
      <c r="C250" t="s">
        <v>59</v>
      </c>
      <c r="D250" t="s">
        <v>16</v>
      </c>
      <c r="E250">
        <v>0</v>
      </c>
      <c r="F250" s="34" t="s">
        <v>2</v>
      </c>
    </row>
    <row r="251" spans="1:6" ht="16" x14ac:dyDescent="0.5">
      <c r="A251" s="1">
        <v>45660</v>
      </c>
      <c r="C251" t="s">
        <v>59</v>
      </c>
      <c r="D251" t="s">
        <v>17</v>
      </c>
      <c r="F251" s="34" t="s">
        <v>2</v>
      </c>
    </row>
    <row r="252" spans="1:6" ht="16" x14ac:dyDescent="0.5">
      <c r="A252" s="1">
        <v>45660</v>
      </c>
      <c r="B252" t="s">
        <v>12</v>
      </c>
      <c r="C252" t="s">
        <v>60</v>
      </c>
      <c r="D252" t="s">
        <v>19</v>
      </c>
      <c r="E252">
        <v>9957</v>
      </c>
      <c r="F252" s="34" t="s">
        <v>2</v>
      </c>
    </row>
    <row r="253" spans="1:6" ht="16" x14ac:dyDescent="0.5">
      <c r="A253" s="1">
        <v>45660</v>
      </c>
      <c r="B253" t="s">
        <v>12</v>
      </c>
      <c r="C253" t="s">
        <v>60</v>
      </c>
      <c r="D253" t="s">
        <v>20</v>
      </c>
      <c r="E253" t="s">
        <v>49</v>
      </c>
      <c r="F253" s="34" t="s">
        <v>2</v>
      </c>
    </row>
    <row r="254" spans="1:6" ht="16" x14ac:dyDescent="0.5">
      <c r="A254" s="1">
        <v>45660</v>
      </c>
      <c r="B254" t="s">
        <v>8</v>
      </c>
      <c r="C254" t="s">
        <v>60</v>
      </c>
      <c r="D254" t="s">
        <v>22</v>
      </c>
      <c r="E254">
        <v>3772</v>
      </c>
      <c r="F254" s="34" t="s">
        <v>2</v>
      </c>
    </row>
    <row r="255" spans="1:6" ht="16" x14ac:dyDescent="0.5">
      <c r="A255" s="1">
        <v>45660</v>
      </c>
      <c r="B255" t="s">
        <v>8</v>
      </c>
      <c r="C255" t="s">
        <v>60</v>
      </c>
      <c r="D255" t="s">
        <v>23</v>
      </c>
      <c r="E255">
        <v>0</v>
      </c>
      <c r="F255" s="34" t="s">
        <v>2</v>
      </c>
    </row>
    <row r="256" spans="1:6" ht="16" x14ac:dyDescent="0.5">
      <c r="A256" s="1">
        <v>45660</v>
      </c>
      <c r="B256" t="s">
        <v>13</v>
      </c>
      <c r="C256" t="s">
        <v>60</v>
      </c>
      <c r="D256" t="s">
        <v>24</v>
      </c>
      <c r="E256">
        <v>1178</v>
      </c>
      <c r="F256" s="34" t="s">
        <v>2</v>
      </c>
    </row>
    <row r="257" spans="1:6" ht="16" x14ac:dyDescent="0.5">
      <c r="A257" s="1">
        <v>45660</v>
      </c>
      <c r="B257" t="s">
        <v>8</v>
      </c>
      <c r="C257" t="s">
        <v>60</v>
      </c>
      <c r="D257" t="s">
        <v>25</v>
      </c>
      <c r="E257" t="s">
        <v>49</v>
      </c>
      <c r="F257" s="34" t="s">
        <v>2</v>
      </c>
    </row>
    <row r="258" spans="1:6" ht="16" x14ac:dyDescent="0.5">
      <c r="A258" s="1">
        <v>45660</v>
      </c>
      <c r="B258" t="s">
        <v>8</v>
      </c>
      <c r="C258" t="s">
        <v>60</v>
      </c>
      <c r="D258" t="s">
        <v>26</v>
      </c>
      <c r="E258" t="s">
        <v>49</v>
      </c>
      <c r="F258" s="34" t="s">
        <v>2</v>
      </c>
    </row>
    <row r="259" spans="1:6" ht="16" x14ac:dyDescent="0.5">
      <c r="A259" s="1">
        <v>45660</v>
      </c>
      <c r="B259" t="s">
        <v>8</v>
      </c>
      <c r="C259" t="s">
        <v>60</v>
      </c>
      <c r="D259" t="s">
        <v>27</v>
      </c>
      <c r="E259">
        <v>2500</v>
      </c>
      <c r="F259" s="34" t="s">
        <v>2</v>
      </c>
    </row>
    <row r="260" spans="1:6" ht="16" x14ac:dyDescent="0.5">
      <c r="A260" s="1">
        <v>45660</v>
      </c>
      <c r="B260" t="s">
        <v>8</v>
      </c>
      <c r="C260" t="s">
        <v>60</v>
      </c>
      <c r="D260" t="s">
        <v>28</v>
      </c>
      <c r="E260" t="s">
        <v>49</v>
      </c>
      <c r="F260" s="34" t="s">
        <v>2</v>
      </c>
    </row>
    <row r="261" spans="1:6" ht="16" x14ac:dyDescent="0.5">
      <c r="A261" s="1">
        <v>45660</v>
      </c>
      <c r="B261" t="s">
        <v>8</v>
      </c>
      <c r="C261" t="s">
        <v>60</v>
      </c>
      <c r="D261" t="s">
        <v>29</v>
      </c>
      <c r="E261" t="s">
        <v>49</v>
      </c>
      <c r="F261" s="34" t="s">
        <v>2</v>
      </c>
    </row>
    <row r="262" spans="1:6" ht="16" x14ac:dyDescent="0.5">
      <c r="A262" s="1">
        <v>45660</v>
      </c>
      <c r="B262" t="s">
        <v>8</v>
      </c>
      <c r="C262" t="s">
        <v>60</v>
      </c>
      <c r="D262" t="s">
        <v>21</v>
      </c>
      <c r="E262">
        <v>0</v>
      </c>
      <c r="F262" s="34" t="s">
        <v>2</v>
      </c>
    </row>
    <row r="263" spans="1:6" ht="16" x14ac:dyDescent="0.5">
      <c r="A263" s="1">
        <v>45660</v>
      </c>
      <c r="B263" t="s">
        <v>13</v>
      </c>
      <c r="C263" t="s">
        <v>60</v>
      </c>
      <c r="D263" t="s">
        <v>30</v>
      </c>
      <c r="E263" t="s">
        <v>49</v>
      </c>
      <c r="F263" s="34" t="s">
        <v>2</v>
      </c>
    </row>
    <row r="264" spans="1:6" ht="16" x14ac:dyDescent="0.5">
      <c r="A264" s="1">
        <v>45660</v>
      </c>
      <c r="B264" t="s">
        <v>31</v>
      </c>
      <c r="C264" t="s">
        <v>60</v>
      </c>
      <c r="D264" t="s">
        <v>32</v>
      </c>
      <c r="E264" t="s">
        <v>49</v>
      </c>
      <c r="F264" s="34" t="s">
        <v>2</v>
      </c>
    </row>
    <row r="265" spans="1:6" ht="16" x14ac:dyDescent="0.5">
      <c r="A265" s="1">
        <v>45660</v>
      </c>
      <c r="B265" t="s">
        <v>12</v>
      </c>
      <c r="C265" t="s">
        <v>60</v>
      </c>
      <c r="D265" t="s">
        <v>33</v>
      </c>
      <c r="E265" t="s">
        <v>49</v>
      </c>
      <c r="F265" s="34" t="s">
        <v>2</v>
      </c>
    </row>
    <row r="266" spans="1:6" ht="16" x14ac:dyDescent="0.5">
      <c r="A266" s="1">
        <v>45660</v>
      </c>
      <c r="B266" t="s">
        <v>34</v>
      </c>
      <c r="C266" t="s">
        <v>60</v>
      </c>
      <c r="D266" t="s">
        <v>35</v>
      </c>
      <c r="E266">
        <v>-413</v>
      </c>
      <c r="F266" s="34" t="s">
        <v>2</v>
      </c>
    </row>
    <row r="267" spans="1:6" ht="16" x14ac:dyDescent="0.5">
      <c r="A267" s="1">
        <v>45660</v>
      </c>
      <c r="B267" t="s">
        <v>34</v>
      </c>
      <c r="C267" t="s">
        <v>60</v>
      </c>
      <c r="D267" t="s">
        <v>36</v>
      </c>
      <c r="E267">
        <v>-788</v>
      </c>
      <c r="F267" s="34" t="s">
        <v>2</v>
      </c>
    </row>
    <row r="268" spans="1:6" ht="16" x14ac:dyDescent="0.5">
      <c r="A268" s="1">
        <v>45660</v>
      </c>
      <c r="B268" t="s">
        <v>34</v>
      </c>
      <c r="C268" t="s">
        <v>60</v>
      </c>
      <c r="D268" t="s">
        <v>37</v>
      </c>
      <c r="E268" t="s">
        <v>49</v>
      </c>
      <c r="F268" s="34" t="s">
        <v>2</v>
      </c>
    </row>
    <row r="269" spans="1:6" ht="16" x14ac:dyDescent="0.5">
      <c r="A269" s="1">
        <v>45660</v>
      </c>
      <c r="B269" t="s">
        <v>34</v>
      </c>
      <c r="C269" t="s">
        <v>60</v>
      </c>
      <c r="D269" t="s">
        <v>38</v>
      </c>
      <c r="E269" t="s">
        <v>49</v>
      </c>
      <c r="F269" s="34" t="s">
        <v>2</v>
      </c>
    </row>
    <row r="270" spans="1:6" ht="16" x14ac:dyDescent="0.5">
      <c r="A270" s="1">
        <v>45660</v>
      </c>
      <c r="C270" t="s">
        <v>60</v>
      </c>
      <c r="D270" t="s">
        <v>39</v>
      </c>
      <c r="E270" t="s">
        <v>49</v>
      </c>
      <c r="F270" s="34" t="s">
        <v>2</v>
      </c>
    </row>
    <row r="271" spans="1:6" ht="16" x14ac:dyDescent="0.5">
      <c r="A271" s="1">
        <v>45660</v>
      </c>
      <c r="C271" t="s">
        <v>60</v>
      </c>
      <c r="D271" t="s">
        <v>40</v>
      </c>
      <c r="E271">
        <v>-199</v>
      </c>
      <c r="F271" s="34" t="s">
        <v>2</v>
      </c>
    </row>
    <row r="272" spans="1:6" ht="16" x14ac:dyDescent="0.5">
      <c r="A272" s="1">
        <v>45660</v>
      </c>
      <c r="C272" t="s">
        <v>60</v>
      </c>
      <c r="D272" t="s">
        <v>14</v>
      </c>
      <c r="E272">
        <v>-224</v>
      </c>
      <c r="F272" s="34" t="s">
        <v>2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F3CB-5E81-482E-AF4F-26E151762204}">
  <dimension ref="A1:P44"/>
  <sheetViews>
    <sheetView workbookViewId="0">
      <pane xSplit="6" ySplit="9" topLeftCell="G13" activePane="bottomRight" state="frozen"/>
      <selection pane="topRight" activeCell="G1" sqref="G1"/>
      <selection pane="bottomLeft" activeCell="A10" sqref="A10"/>
      <selection pane="bottomRight" activeCell="G44" sqref="G44"/>
    </sheetView>
  </sheetViews>
  <sheetFormatPr defaultRowHeight="14.5" x14ac:dyDescent="0.35"/>
  <cols>
    <col min="2" max="2" width="3" customWidth="1"/>
    <col min="5" max="5" width="9.1796875" customWidth="1"/>
    <col min="6" max="6" width="4.1796875" customWidth="1"/>
    <col min="7" max="7" width="14.26953125" style="14" bestFit="1" customWidth="1"/>
    <col min="8" max="11" width="14.26953125" bestFit="1" customWidth="1"/>
    <col min="12" max="12" width="14.26953125" style="14" bestFit="1" customWidth="1"/>
    <col min="13" max="16" width="14.26953125" bestFit="1" customWidth="1"/>
  </cols>
  <sheetData>
    <row r="1" spans="1:16" x14ac:dyDescent="0.35">
      <c r="B1" t="s">
        <v>1</v>
      </c>
      <c r="G1" s="14" t="s">
        <v>0</v>
      </c>
      <c r="H1" t="s">
        <v>45</v>
      </c>
      <c r="I1" t="s">
        <v>46</v>
      </c>
      <c r="J1" t="s">
        <v>47</v>
      </c>
      <c r="K1" t="s">
        <v>48</v>
      </c>
      <c r="L1" s="14" t="s">
        <v>0</v>
      </c>
      <c r="M1" t="s">
        <v>45</v>
      </c>
      <c r="N1" t="s">
        <v>46</v>
      </c>
      <c r="O1" t="s">
        <v>47</v>
      </c>
      <c r="P1" t="s">
        <v>48</v>
      </c>
    </row>
    <row r="3" spans="1:16" x14ac:dyDescent="0.35">
      <c r="G3" s="15" t="s">
        <v>3</v>
      </c>
      <c r="H3" s="15" t="s">
        <v>3</v>
      </c>
      <c r="I3" s="15" t="s">
        <v>3</v>
      </c>
      <c r="J3" s="15" t="s">
        <v>3</v>
      </c>
      <c r="K3" s="15" t="s">
        <v>3</v>
      </c>
      <c r="L3" s="15" t="s">
        <v>3</v>
      </c>
      <c r="M3" s="15" t="s">
        <v>3</v>
      </c>
      <c r="N3" s="31" t="s">
        <v>55</v>
      </c>
      <c r="O3" s="31" t="s">
        <v>55</v>
      </c>
      <c r="P3" s="31" t="s">
        <v>55</v>
      </c>
    </row>
    <row r="4" spans="1:16" ht="16" x14ac:dyDescent="0.5">
      <c r="G4" s="1">
        <v>45649</v>
      </c>
      <c r="H4" s="16">
        <f>G4+1</f>
        <v>45650</v>
      </c>
      <c r="I4" s="16">
        <f>H4+1</f>
        <v>45651</v>
      </c>
      <c r="J4" s="16">
        <f>I4+1</f>
        <v>45652</v>
      </c>
      <c r="K4" s="16">
        <f>J4+1</f>
        <v>45653</v>
      </c>
      <c r="L4" s="1">
        <f>K4+3</f>
        <v>45656</v>
      </c>
      <c r="M4" s="16">
        <f>L4+1</f>
        <v>45657</v>
      </c>
      <c r="N4" s="16">
        <f>M4+1</f>
        <v>45658</v>
      </c>
      <c r="O4" s="16">
        <f>N4+1</f>
        <v>45659</v>
      </c>
      <c r="P4" s="16">
        <f>O4+1</f>
        <v>45660</v>
      </c>
    </row>
    <row r="5" spans="1:16" x14ac:dyDescent="0.35"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</row>
    <row r="6" spans="1:16" x14ac:dyDescent="0.35">
      <c r="E6" t="s">
        <v>4</v>
      </c>
      <c r="G6" s="18" t="e">
        <f>G16+#REF!+G44</f>
        <v>#REF!</v>
      </c>
      <c r="H6" s="18">
        <v>197784</v>
      </c>
      <c r="I6" s="18">
        <v>192680</v>
      </c>
      <c r="J6" s="18">
        <v>196894</v>
      </c>
      <c r="K6" s="18">
        <v>193953</v>
      </c>
      <c r="L6" s="18" t="e">
        <f>L16+#REF!+L44</f>
        <v>#REF!</v>
      </c>
      <c r="M6" s="18">
        <v>197784</v>
      </c>
      <c r="N6" s="18">
        <v>192680</v>
      </c>
      <c r="O6" s="18">
        <v>196894</v>
      </c>
      <c r="P6" s="18">
        <v>193953</v>
      </c>
    </row>
    <row r="7" spans="1:16" x14ac:dyDescent="0.35"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5">
      <c r="A8" t="s">
        <v>7</v>
      </c>
      <c r="B8" t="s">
        <v>59</v>
      </c>
      <c r="G8" s="18" t="s">
        <v>5</v>
      </c>
      <c r="H8" s="18" t="s">
        <v>5</v>
      </c>
      <c r="I8" s="18" t="s">
        <v>5</v>
      </c>
      <c r="J8" s="18" t="s">
        <v>5</v>
      </c>
      <c r="K8" s="18" t="s">
        <v>5</v>
      </c>
      <c r="L8" s="18" t="s">
        <v>5</v>
      </c>
      <c r="M8" s="18" t="s">
        <v>5</v>
      </c>
      <c r="N8" s="18" t="s">
        <v>5</v>
      </c>
      <c r="O8" s="18" t="s">
        <v>5</v>
      </c>
      <c r="P8" s="18" t="s">
        <v>5</v>
      </c>
    </row>
    <row r="9" spans="1:16" s="19" customFormat="1" x14ac:dyDescent="0.35">
      <c r="B9" s="19" t="s">
        <v>6</v>
      </c>
      <c r="G9" s="21">
        <v>1830.4</v>
      </c>
      <c r="H9" s="19">
        <v>1830.4</v>
      </c>
      <c r="I9" s="19">
        <v>1830.4</v>
      </c>
      <c r="J9" s="19">
        <v>1830.4</v>
      </c>
      <c r="K9" s="19">
        <v>1830.4</v>
      </c>
      <c r="L9" s="21">
        <v>1830.4</v>
      </c>
      <c r="M9" s="19">
        <v>1830.4</v>
      </c>
      <c r="N9" s="19">
        <v>1830.4</v>
      </c>
      <c r="O9" s="19">
        <v>1830.4</v>
      </c>
      <c r="P9" s="19">
        <v>1830.4</v>
      </c>
    </row>
    <row r="10" spans="1:16" x14ac:dyDescent="0.35">
      <c r="A10" s="17" t="s">
        <v>8</v>
      </c>
      <c r="C10" s="17" t="s">
        <v>9</v>
      </c>
      <c r="D10" s="17"/>
      <c r="G10" s="18">
        <v>2500</v>
      </c>
      <c r="H10" s="18">
        <v>2800</v>
      </c>
      <c r="I10" s="18">
        <v>2000</v>
      </c>
      <c r="J10" s="18">
        <v>3000</v>
      </c>
      <c r="K10" s="18">
        <v>2500</v>
      </c>
      <c r="L10" s="18">
        <v>2500</v>
      </c>
      <c r="M10" s="18">
        <v>2800</v>
      </c>
      <c r="N10" s="18">
        <v>2000</v>
      </c>
      <c r="O10" s="18">
        <v>3000</v>
      </c>
      <c r="P10" s="18">
        <v>2500</v>
      </c>
    </row>
    <row r="11" spans="1:16" x14ac:dyDescent="0.35">
      <c r="A11" s="17" t="s">
        <v>8</v>
      </c>
      <c r="C11" s="17" t="s">
        <v>10</v>
      </c>
      <c r="D11" s="17"/>
      <c r="G11" s="18">
        <v>2600</v>
      </c>
      <c r="H11" s="18">
        <v>2300</v>
      </c>
      <c r="I11" s="18">
        <v>1800</v>
      </c>
      <c r="J11" s="18">
        <v>2600</v>
      </c>
      <c r="K11" s="18">
        <v>2700</v>
      </c>
      <c r="L11" s="18">
        <v>2600</v>
      </c>
      <c r="M11" s="18">
        <v>2300</v>
      </c>
      <c r="N11" s="18">
        <v>1800</v>
      </c>
      <c r="O11" s="18">
        <v>2600</v>
      </c>
      <c r="P11" s="18">
        <v>2700</v>
      </c>
    </row>
    <row r="12" spans="1:16" x14ac:dyDescent="0.35">
      <c r="A12" s="17" t="s">
        <v>8</v>
      </c>
      <c r="C12" s="17" t="s">
        <v>11</v>
      </c>
      <c r="D12" s="17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x14ac:dyDescent="0.35">
      <c r="C13" t="s">
        <v>15</v>
      </c>
      <c r="G13" s="14">
        <v>0</v>
      </c>
      <c r="H13">
        <v>0</v>
      </c>
      <c r="I13">
        <v>0</v>
      </c>
      <c r="J13">
        <v>0</v>
      </c>
      <c r="K13">
        <v>-225</v>
      </c>
      <c r="L13" s="14">
        <v>0</v>
      </c>
      <c r="M13">
        <v>0</v>
      </c>
      <c r="N13">
        <v>0</v>
      </c>
      <c r="O13">
        <v>0</v>
      </c>
      <c r="P13">
        <v>-225</v>
      </c>
    </row>
    <row r="14" spans="1:16" x14ac:dyDescent="0.35">
      <c r="C14" t="s">
        <v>16</v>
      </c>
      <c r="G14" s="14">
        <v>0</v>
      </c>
      <c r="H14">
        <v>0</v>
      </c>
      <c r="I14">
        <v>0</v>
      </c>
      <c r="J14">
        <v>0</v>
      </c>
      <c r="K14">
        <v>0</v>
      </c>
      <c r="L14" s="14">
        <v>0</v>
      </c>
      <c r="M14">
        <v>0</v>
      </c>
      <c r="N14">
        <v>0</v>
      </c>
      <c r="O14">
        <v>0</v>
      </c>
      <c r="P14">
        <v>0</v>
      </c>
    </row>
    <row r="15" spans="1:16" x14ac:dyDescent="0.35">
      <c r="C15" t="s">
        <v>17</v>
      </c>
    </row>
    <row r="16" spans="1:16" s="19" customFormat="1" x14ac:dyDescent="0.35">
      <c r="B16" s="25" t="s">
        <v>18</v>
      </c>
      <c r="C16" s="25"/>
      <c r="D16" s="25"/>
      <c r="E16" s="25"/>
      <c r="F16" s="25"/>
      <c r="G16" s="26">
        <f>SUM(G9:G15)</f>
        <v>6930.4</v>
      </c>
      <c r="H16" s="26">
        <f t="shared" ref="H16:K16" si="0">SUM(H9:H15)</f>
        <v>6930.4</v>
      </c>
      <c r="I16" s="26">
        <f t="shared" si="0"/>
        <v>5630.4</v>
      </c>
      <c r="J16" s="26">
        <f t="shared" si="0"/>
        <v>7430.4</v>
      </c>
      <c r="K16" s="26">
        <f t="shared" si="0"/>
        <v>6805.4</v>
      </c>
      <c r="L16" s="26">
        <f>SUM(L9:L15)</f>
        <v>6930.4</v>
      </c>
      <c r="M16" s="26">
        <f>SUM(M9:M15)</f>
        <v>6930.4</v>
      </c>
      <c r="N16" s="26">
        <f>SUM(N9:N15)</f>
        <v>5630.4</v>
      </c>
      <c r="O16" s="26">
        <f>SUM(O9:O15)</f>
        <v>7430.4</v>
      </c>
      <c r="P16" s="26">
        <f>SUM(P9:P15)</f>
        <v>6805.4</v>
      </c>
    </row>
    <row r="19" spans="1:16" x14ac:dyDescent="0.35">
      <c r="B19" t="s">
        <v>60</v>
      </c>
    </row>
    <row r="20" spans="1:16" x14ac:dyDescent="0.35">
      <c r="B20" t="s">
        <v>6</v>
      </c>
      <c r="G20" s="22">
        <v>9723</v>
      </c>
      <c r="H20" s="22">
        <v>5587</v>
      </c>
      <c r="I20" s="22">
        <v>7308</v>
      </c>
      <c r="J20" s="22">
        <v>3364</v>
      </c>
      <c r="K20" s="22">
        <v>5422</v>
      </c>
      <c r="L20" s="22">
        <v>9723</v>
      </c>
      <c r="M20" s="22">
        <v>5587</v>
      </c>
      <c r="N20" s="22">
        <v>7308</v>
      </c>
      <c r="O20" s="22">
        <v>3364</v>
      </c>
      <c r="P20" s="22">
        <v>5422</v>
      </c>
    </row>
    <row r="21" spans="1:16" x14ac:dyDescent="0.35">
      <c r="A21" t="s">
        <v>12</v>
      </c>
      <c r="C21" t="s">
        <v>19</v>
      </c>
      <c r="G21" s="22">
        <v>1081</v>
      </c>
      <c r="H21" s="22">
        <v>8907</v>
      </c>
      <c r="I21" s="22">
        <v>1047</v>
      </c>
      <c r="J21" s="22">
        <v>1142</v>
      </c>
      <c r="K21" s="22">
        <v>9957</v>
      </c>
      <c r="L21" s="22">
        <v>1081</v>
      </c>
      <c r="M21" s="22">
        <v>8907</v>
      </c>
      <c r="N21" s="22">
        <v>1047</v>
      </c>
      <c r="O21" s="22">
        <v>1142</v>
      </c>
      <c r="P21" s="22">
        <v>9957</v>
      </c>
    </row>
    <row r="22" spans="1:16" x14ac:dyDescent="0.35">
      <c r="A22" t="s">
        <v>12</v>
      </c>
      <c r="C22" t="s">
        <v>20</v>
      </c>
      <c r="G22" s="22" t="s">
        <v>49</v>
      </c>
      <c r="H22" s="22" t="s">
        <v>49</v>
      </c>
      <c r="I22" s="22" t="s">
        <v>49</v>
      </c>
      <c r="J22" s="22" t="s">
        <v>49</v>
      </c>
      <c r="K22" s="22" t="s">
        <v>49</v>
      </c>
      <c r="L22" s="22" t="s">
        <v>49</v>
      </c>
      <c r="M22" s="22" t="s">
        <v>49</v>
      </c>
      <c r="N22" s="22" t="s">
        <v>49</v>
      </c>
      <c r="O22" s="22" t="s">
        <v>49</v>
      </c>
      <c r="P22" s="22" t="s">
        <v>49</v>
      </c>
    </row>
    <row r="23" spans="1:16" x14ac:dyDescent="0.35">
      <c r="A23" t="s">
        <v>8</v>
      </c>
      <c r="C23" t="s">
        <v>22</v>
      </c>
      <c r="G23" s="22" t="s">
        <v>49</v>
      </c>
      <c r="H23" s="22">
        <v>0</v>
      </c>
      <c r="I23" s="22" t="s">
        <v>49</v>
      </c>
      <c r="J23" s="22" t="s">
        <v>49</v>
      </c>
      <c r="K23" s="22">
        <v>3772</v>
      </c>
      <c r="L23" s="22" t="s">
        <v>49</v>
      </c>
      <c r="M23" s="22">
        <v>0</v>
      </c>
      <c r="N23" s="22" t="s">
        <v>49</v>
      </c>
      <c r="O23" s="22" t="s">
        <v>49</v>
      </c>
      <c r="P23" s="22">
        <v>3772</v>
      </c>
    </row>
    <row r="24" spans="1:16" x14ac:dyDescent="0.35">
      <c r="A24" t="s">
        <v>8</v>
      </c>
      <c r="C24" t="s">
        <v>23</v>
      </c>
      <c r="G24" s="22">
        <v>1082</v>
      </c>
      <c r="H24" s="22">
        <v>1834</v>
      </c>
      <c r="I24" s="22">
        <v>9756</v>
      </c>
      <c r="J24" s="22">
        <v>1038</v>
      </c>
      <c r="K24" s="22">
        <v>0</v>
      </c>
      <c r="L24" s="22">
        <v>1082</v>
      </c>
      <c r="M24" s="22">
        <v>1834</v>
      </c>
      <c r="N24" s="22">
        <v>9756</v>
      </c>
      <c r="O24" s="22">
        <v>1038</v>
      </c>
      <c r="P24" s="22">
        <v>0</v>
      </c>
    </row>
    <row r="25" spans="1:16" x14ac:dyDescent="0.35">
      <c r="A25" t="s">
        <v>13</v>
      </c>
      <c r="C25" t="s">
        <v>24</v>
      </c>
      <c r="G25" s="22">
        <v>1502</v>
      </c>
      <c r="H25" s="22">
        <v>1058</v>
      </c>
      <c r="I25" s="22">
        <v>1213</v>
      </c>
      <c r="J25" s="22">
        <v>1148</v>
      </c>
      <c r="K25" s="22">
        <v>1178</v>
      </c>
      <c r="L25" s="22">
        <v>1502</v>
      </c>
      <c r="M25" s="22">
        <v>1058</v>
      </c>
      <c r="N25" s="22">
        <v>1213</v>
      </c>
      <c r="O25" s="22">
        <v>1148</v>
      </c>
      <c r="P25" s="22">
        <v>1178</v>
      </c>
    </row>
    <row r="26" spans="1:16" x14ac:dyDescent="0.35">
      <c r="A26" t="s">
        <v>8</v>
      </c>
      <c r="C26" t="s">
        <v>25</v>
      </c>
      <c r="G26" s="22" t="s">
        <v>49</v>
      </c>
      <c r="H26" s="22" t="s">
        <v>49</v>
      </c>
      <c r="I26" s="22">
        <v>543</v>
      </c>
      <c r="J26" s="22" t="s">
        <v>49</v>
      </c>
      <c r="K26" s="22" t="s">
        <v>49</v>
      </c>
      <c r="L26" s="22" t="s">
        <v>49</v>
      </c>
      <c r="M26" s="22" t="s">
        <v>49</v>
      </c>
      <c r="N26" s="22">
        <v>543</v>
      </c>
      <c r="O26" s="22" t="s">
        <v>49</v>
      </c>
      <c r="P26" s="22" t="s">
        <v>49</v>
      </c>
    </row>
    <row r="27" spans="1:16" x14ac:dyDescent="0.35">
      <c r="A27" t="s">
        <v>8</v>
      </c>
      <c r="C27" t="s">
        <v>26</v>
      </c>
      <c r="G27" s="22" t="s">
        <v>49</v>
      </c>
      <c r="H27" s="22" t="s">
        <v>49</v>
      </c>
      <c r="I27" s="22">
        <v>1381</v>
      </c>
      <c r="J27" s="22">
        <v>0</v>
      </c>
      <c r="K27" s="22" t="s">
        <v>49</v>
      </c>
      <c r="L27" s="22" t="s">
        <v>49</v>
      </c>
      <c r="M27" s="22" t="s">
        <v>49</v>
      </c>
      <c r="N27" s="22">
        <v>1381</v>
      </c>
      <c r="O27" s="22">
        <v>0</v>
      </c>
      <c r="P27" s="22" t="s">
        <v>49</v>
      </c>
    </row>
    <row r="28" spans="1:16" x14ac:dyDescent="0.35">
      <c r="A28" t="s">
        <v>8</v>
      </c>
      <c r="C28" t="s">
        <v>27</v>
      </c>
      <c r="G28" s="22">
        <v>4319</v>
      </c>
      <c r="H28" s="22">
        <v>1044</v>
      </c>
      <c r="I28" s="22">
        <v>1149</v>
      </c>
      <c r="J28" s="22">
        <v>0</v>
      </c>
      <c r="K28" s="22">
        <v>2500</v>
      </c>
      <c r="L28" s="22">
        <v>4319</v>
      </c>
      <c r="M28" s="22">
        <v>1044</v>
      </c>
      <c r="N28" s="22">
        <v>1149</v>
      </c>
      <c r="O28" s="22">
        <v>0</v>
      </c>
      <c r="P28" s="22">
        <v>2500</v>
      </c>
    </row>
    <row r="29" spans="1:16" x14ac:dyDescent="0.35">
      <c r="A29" t="s">
        <v>8</v>
      </c>
      <c r="C29" t="s">
        <v>28</v>
      </c>
      <c r="G29" s="22" t="s">
        <v>49</v>
      </c>
      <c r="H29" s="22">
        <v>5500</v>
      </c>
      <c r="I29" s="22" t="s">
        <v>49</v>
      </c>
      <c r="J29" s="22" t="s">
        <v>49</v>
      </c>
      <c r="K29" s="22" t="s">
        <v>49</v>
      </c>
      <c r="L29" s="22" t="s">
        <v>49</v>
      </c>
      <c r="M29" s="22">
        <v>5500</v>
      </c>
      <c r="N29" s="22" t="s">
        <v>49</v>
      </c>
      <c r="O29" s="22" t="s">
        <v>49</v>
      </c>
      <c r="P29" s="22" t="s">
        <v>49</v>
      </c>
    </row>
    <row r="30" spans="1:16" x14ac:dyDescent="0.35">
      <c r="A30" t="s">
        <v>8</v>
      </c>
      <c r="C30" t="s">
        <v>29</v>
      </c>
      <c r="G30" s="22" t="s">
        <v>49</v>
      </c>
      <c r="H30" s="22" t="s">
        <v>49</v>
      </c>
      <c r="I30" s="22">
        <v>0</v>
      </c>
      <c r="J30" s="22">
        <v>0</v>
      </c>
      <c r="K30" s="22" t="s">
        <v>49</v>
      </c>
      <c r="L30" s="22" t="s">
        <v>49</v>
      </c>
      <c r="M30" s="22" t="s">
        <v>49</v>
      </c>
      <c r="N30" s="22">
        <v>0</v>
      </c>
      <c r="O30" s="22">
        <v>0</v>
      </c>
      <c r="P30" s="22" t="s">
        <v>49</v>
      </c>
    </row>
    <row r="31" spans="1:16" x14ac:dyDescent="0.35">
      <c r="A31" t="s">
        <v>8</v>
      </c>
      <c r="C31" t="s">
        <v>21</v>
      </c>
      <c r="G31" s="22">
        <v>0</v>
      </c>
      <c r="H31" s="22">
        <v>184</v>
      </c>
      <c r="I31" s="22">
        <v>1392</v>
      </c>
      <c r="J31" s="22">
        <v>766</v>
      </c>
      <c r="K31" s="22">
        <v>0</v>
      </c>
      <c r="L31" s="22">
        <v>0</v>
      </c>
      <c r="M31" s="22">
        <v>184</v>
      </c>
      <c r="N31" s="22">
        <v>1392</v>
      </c>
      <c r="O31" s="22">
        <v>766</v>
      </c>
      <c r="P31" s="22">
        <v>0</v>
      </c>
    </row>
    <row r="32" spans="1:16" x14ac:dyDescent="0.35">
      <c r="A32" t="s">
        <v>13</v>
      </c>
      <c r="C32" t="s">
        <v>30</v>
      </c>
      <c r="G32" s="22" t="s">
        <v>49</v>
      </c>
      <c r="H32" s="22" t="s">
        <v>49</v>
      </c>
      <c r="I32" s="22" t="s">
        <v>49</v>
      </c>
      <c r="J32" s="22" t="s">
        <v>49</v>
      </c>
      <c r="K32" s="22" t="s">
        <v>49</v>
      </c>
      <c r="L32" s="22" t="s">
        <v>49</v>
      </c>
      <c r="M32" s="22" t="s">
        <v>49</v>
      </c>
      <c r="N32" s="22" t="s">
        <v>49</v>
      </c>
      <c r="O32" s="22" t="s">
        <v>49</v>
      </c>
      <c r="P32" s="22" t="s">
        <v>49</v>
      </c>
    </row>
    <row r="33" spans="1:16" x14ac:dyDescent="0.35">
      <c r="A33" t="s">
        <v>31</v>
      </c>
      <c r="C33" t="s">
        <v>32</v>
      </c>
      <c r="G33" s="22" t="s">
        <v>49</v>
      </c>
      <c r="H33" s="22" t="s">
        <v>49</v>
      </c>
      <c r="I33" s="22" t="s">
        <v>49</v>
      </c>
      <c r="J33" s="22" t="s">
        <v>49</v>
      </c>
      <c r="K33" s="22" t="s">
        <v>49</v>
      </c>
      <c r="L33" s="22" t="s">
        <v>49</v>
      </c>
      <c r="M33" s="22" t="s">
        <v>49</v>
      </c>
      <c r="N33" s="22" t="s">
        <v>49</v>
      </c>
      <c r="O33" s="22" t="s">
        <v>49</v>
      </c>
      <c r="P33" s="22" t="s">
        <v>49</v>
      </c>
    </row>
    <row r="34" spans="1:16" x14ac:dyDescent="0.35">
      <c r="A34" t="s">
        <v>12</v>
      </c>
      <c r="C34" t="s">
        <v>33</v>
      </c>
      <c r="G34" s="22" t="s">
        <v>49</v>
      </c>
      <c r="H34" s="22" t="s">
        <v>49</v>
      </c>
      <c r="I34" s="22" t="s">
        <v>49</v>
      </c>
      <c r="J34" s="22">
        <v>1159</v>
      </c>
      <c r="K34" s="22" t="s">
        <v>49</v>
      </c>
      <c r="L34" s="22" t="s">
        <v>49</v>
      </c>
      <c r="M34" s="22" t="s">
        <v>49</v>
      </c>
      <c r="N34" s="22" t="s">
        <v>49</v>
      </c>
      <c r="O34" s="22">
        <v>1159</v>
      </c>
      <c r="P34" s="22" t="s">
        <v>49</v>
      </c>
    </row>
    <row r="35" spans="1:16" x14ac:dyDescent="0.35">
      <c r="A35" t="s">
        <v>34</v>
      </c>
      <c r="C35" t="s">
        <v>35</v>
      </c>
      <c r="G35" s="22">
        <v>-197</v>
      </c>
      <c r="H35" s="22">
        <v>-160</v>
      </c>
      <c r="I35" s="22">
        <v>-409</v>
      </c>
      <c r="J35" s="22">
        <v>-752</v>
      </c>
      <c r="K35" s="22">
        <v>-413</v>
      </c>
      <c r="L35" s="22">
        <v>-197</v>
      </c>
      <c r="M35" s="22">
        <v>-160</v>
      </c>
      <c r="N35" s="22">
        <v>-409</v>
      </c>
      <c r="O35" s="22">
        <v>-752</v>
      </c>
      <c r="P35" s="22">
        <v>-413</v>
      </c>
    </row>
    <row r="36" spans="1:16" x14ac:dyDescent="0.35">
      <c r="A36" t="s">
        <v>34</v>
      </c>
      <c r="C36" t="s">
        <v>36</v>
      </c>
      <c r="G36" s="22">
        <v>-414</v>
      </c>
      <c r="H36" s="22">
        <v>-238</v>
      </c>
      <c r="I36" s="22">
        <v>-409</v>
      </c>
      <c r="J36" s="22">
        <v>-750</v>
      </c>
      <c r="K36" s="22">
        <v>-788</v>
      </c>
      <c r="L36" s="22">
        <v>-414</v>
      </c>
      <c r="M36" s="22">
        <v>-238</v>
      </c>
      <c r="N36" s="22">
        <v>-409</v>
      </c>
      <c r="O36" s="22">
        <v>-750</v>
      </c>
      <c r="P36" s="22">
        <v>-788</v>
      </c>
    </row>
    <row r="37" spans="1:16" x14ac:dyDescent="0.35">
      <c r="A37" t="s">
        <v>34</v>
      </c>
      <c r="C37" t="s">
        <v>37</v>
      </c>
      <c r="G37" s="22" t="s">
        <v>49</v>
      </c>
      <c r="H37" s="22" t="s">
        <v>49</v>
      </c>
      <c r="I37" s="22" t="s">
        <v>49</v>
      </c>
      <c r="J37" s="22" t="s">
        <v>49</v>
      </c>
      <c r="K37" s="22" t="s">
        <v>49</v>
      </c>
      <c r="L37" s="22" t="s">
        <v>49</v>
      </c>
      <c r="M37" s="22" t="s">
        <v>49</v>
      </c>
      <c r="N37" s="22" t="s">
        <v>49</v>
      </c>
      <c r="O37" s="22" t="s">
        <v>49</v>
      </c>
      <c r="P37" s="22" t="s">
        <v>49</v>
      </c>
    </row>
    <row r="38" spans="1:16" x14ac:dyDescent="0.35">
      <c r="A38" t="s">
        <v>34</v>
      </c>
      <c r="C38" t="s">
        <v>38</v>
      </c>
      <c r="G38" s="22" t="s">
        <v>49</v>
      </c>
      <c r="H38" s="22" t="s">
        <v>49</v>
      </c>
      <c r="I38" s="22" t="s">
        <v>49</v>
      </c>
      <c r="J38" s="22" t="s">
        <v>49</v>
      </c>
      <c r="K38" s="22" t="s">
        <v>49</v>
      </c>
      <c r="L38" s="22" t="s">
        <v>49</v>
      </c>
      <c r="M38" s="22" t="s">
        <v>49</v>
      </c>
      <c r="N38" s="22" t="s">
        <v>49</v>
      </c>
      <c r="O38" s="22" t="s">
        <v>49</v>
      </c>
      <c r="P38" s="22" t="s">
        <v>49</v>
      </c>
    </row>
    <row r="39" spans="1:16" x14ac:dyDescent="0.35">
      <c r="C39" t="s">
        <v>39</v>
      </c>
      <c r="G39" s="22" t="s">
        <v>49</v>
      </c>
      <c r="H39" s="22" t="s">
        <v>49</v>
      </c>
      <c r="I39" s="22" t="s">
        <v>49</v>
      </c>
      <c r="J39" s="22" t="s">
        <v>49</v>
      </c>
      <c r="K39" s="22" t="s">
        <v>49</v>
      </c>
      <c r="L39" s="22" t="s">
        <v>49</v>
      </c>
      <c r="M39" s="22" t="s">
        <v>49</v>
      </c>
      <c r="N39" s="22" t="s">
        <v>49</v>
      </c>
      <c r="O39" s="22" t="s">
        <v>49</v>
      </c>
      <c r="P39" s="22" t="s">
        <v>49</v>
      </c>
    </row>
    <row r="40" spans="1:16" x14ac:dyDescent="0.35">
      <c r="C40" t="s">
        <v>40</v>
      </c>
      <c r="G40" s="22">
        <v>-141</v>
      </c>
      <c r="H40" s="22">
        <v>-319</v>
      </c>
      <c r="I40" s="22">
        <v>-659</v>
      </c>
      <c r="J40" s="22">
        <v>-477</v>
      </c>
      <c r="K40" s="22">
        <v>-199</v>
      </c>
      <c r="L40" s="22">
        <v>-141</v>
      </c>
      <c r="M40" s="22">
        <v>-319</v>
      </c>
      <c r="N40" s="22">
        <v>-659</v>
      </c>
      <c r="O40" s="22">
        <v>-477</v>
      </c>
      <c r="P40" s="22">
        <v>-199</v>
      </c>
    </row>
    <row r="41" spans="1:16" x14ac:dyDescent="0.35">
      <c r="C41" t="s">
        <v>14</v>
      </c>
      <c r="G41" s="22">
        <v>-138</v>
      </c>
      <c r="H41" s="22">
        <v>-297</v>
      </c>
      <c r="I41" s="22">
        <v>-318</v>
      </c>
      <c r="J41" s="22">
        <v>-859</v>
      </c>
      <c r="K41" s="22">
        <v>-224</v>
      </c>
      <c r="L41" s="22">
        <v>-138</v>
      </c>
      <c r="M41" s="22">
        <v>-297</v>
      </c>
      <c r="N41" s="22">
        <v>-318</v>
      </c>
      <c r="O41" s="22">
        <v>-859</v>
      </c>
      <c r="P41" s="22">
        <v>-224</v>
      </c>
    </row>
    <row r="42" spans="1:16" x14ac:dyDescent="0.35"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35"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5">
      <c r="B44" t="s">
        <v>18</v>
      </c>
      <c r="G44" s="26">
        <f>SUM(G20:G43)</f>
        <v>16817</v>
      </c>
      <c r="H44" s="26">
        <v>730839.40000000887</v>
      </c>
      <c r="I44" s="26">
        <v>336439.910000009</v>
      </c>
      <c r="J44" s="26">
        <v>542242.52000000887</v>
      </c>
      <c r="K44" s="26">
        <v>215237.10000000897</v>
      </c>
      <c r="L44" s="26">
        <f>SUM(L20:L43)</f>
        <v>16817</v>
      </c>
      <c r="M44" s="26">
        <v>730839.40000000887</v>
      </c>
      <c r="N44" s="26">
        <v>336439.910000009</v>
      </c>
      <c r="O44" s="26">
        <v>542242.52000000887</v>
      </c>
      <c r="P44" s="26">
        <v>215237.10000000897</v>
      </c>
    </row>
  </sheetData>
  <autoFilter ref="A8:K46" xr:uid="{7563F3CB-5E81-482E-AF4F-26E15176220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56B-8E69-4253-A129-6E026D8CDE95}">
  <sheetPr>
    <tabColor rgb="FFFFFF00"/>
  </sheetPr>
  <dimension ref="A3:N47"/>
  <sheetViews>
    <sheetView tabSelected="1" workbookViewId="0">
      <pane xSplit="6" ySplit="15" topLeftCell="G16" activePane="bottomRight" state="frozen"/>
      <selection pane="topRight" activeCell="H1" sqref="H1"/>
      <selection pane="bottomLeft" activeCell="A16" sqref="A16"/>
      <selection pane="bottomRight" activeCell="H4" sqref="H4"/>
    </sheetView>
  </sheetViews>
  <sheetFormatPr defaultRowHeight="14.5" outlineLevelRow="1" x14ac:dyDescent="0.35"/>
  <cols>
    <col min="2" max="2" width="18.54296875" customWidth="1"/>
    <col min="3" max="3" width="12" customWidth="1"/>
    <col min="4" max="5" width="10" bestFit="1" customWidth="1"/>
    <col min="6" max="6" width="9" bestFit="1" customWidth="1"/>
    <col min="7" max="7" width="10" bestFit="1" customWidth="1"/>
    <col min="9" max="9" width="12" customWidth="1"/>
  </cols>
  <sheetData>
    <row r="3" spans="1:14" x14ac:dyDescent="0.35">
      <c r="A3" t="s">
        <v>50</v>
      </c>
    </row>
    <row r="4" spans="1:14" ht="6" customHeight="1" x14ac:dyDescent="0.35"/>
    <row r="5" spans="1:14" ht="5.25" customHeight="1" x14ac:dyDescent="0.35"/>
    <row r="7" spans="1:14" x14ac:dyDescent="0.35">
      <c r="A7" s="27" t="s">
        <v>51</v>
      </c>
      <c r="B7" s="28">
        <v>45655</v>
      </c>
    </row>
    <row r="10" spans="1:14" x14ac:dyDescent="0.35">
      <c r="A10" s="29" t="s">
        <v>52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x14ac:dyDescent="0.35">
      <c r="A11" s="11" t="s">
        <v>53</v>
      </c>
    </row>
    <row r="14" spans="1:14" ht="16" x14ac:dyDescent="0.5">
      <c r="A14" s="33" t="s">
        <v>7</v>
      </c>
      <c r="B14" s="32" t="s">
        <v>56</v>
      </c>
      <c r="C14" s="1">
        <v>45649</v>
      </c>
      <c r="D14" s="1">
        <f>WORKDAY(C14,1)</f>
        <v>45650</v>
      </c>
      <c r="E14" s="1">
        <f>WORKDAY(D14,1)</f>
        <v>45651</v>
      </c>
      <c r="F14" s="1">
        <f>WORKDAY(E14,1)</f>
        <v>45652</v>
      </c>
      <c r="G14" s="2">
        <f>WORKDAY(F14,1)</f>
        <v>45653</v>
      </c>
      <c r="H14" s="1" t="s">
        <v>41</v>
      </c>
      <c r="I14" s="1">
        <v>45649</v>
      </c>
      <c r="J14" s="1">
        <f>WORKDAY(I14,1)</f>
        <v>45650</v>
      </c>
      <c r="K14" s="1">
        <f>WORKDAY(J14,1)</f>
        <v>45651</v>
      </c>
      <c r="L14" s="1">
        <f>WORKDAY(K14,1)</f>
        <v>45652</v>
      </c>
      <c r="M14" s="2">
        <f>WORKDAY(L14,1)</f>
        <v>45653</v>
      </c>
      <c r="N14" s="1" t="s">
        <v>41</v>
      </c>
    </row>
    <row r="15" spans="1:14" x14ac:dyDescent="0.35">
      <c r="B15" s="3" t="s">
        <v>3</v>
      </c>
      <c r="C15" s="7">
        <f>SUMIFS(tblData[[Sum]:[Sum]],tblData[[Date]:[Date]],C$14,tblData[[Type]:[Type]],$B15)</f>
        <v>12194</v>
      </c>
      <c r="D15" s="7">
        <f>SUMIFS(tblData[[Sum]:[Sum]],tblData[[Date]:[Date]],D$14,tblData[[Type]:[Type]],$B15)</f>
        <v>22613</v>
      </c>
      <c r="E15" s="7">
        <f>SUMIFS(tblData[[Sum]:[Sum]],tblData[[Date]:[Date]],E$14,tblData[[Type]:[Type]],$B15)</f>
        <v>18486</v>
      </c>
      <c r="F15" s="7">
        <f>SUMIFS(tblData[[Sum]:[Sum]],tblData[[Date]:[Date]],F$14,tblData[[Type]:[Type]],$B15)</f>
        <v>8015</v>
      </c>
      <c r="G15" s="7">
        <f>SUMIFS(tblData[[Sum]:[Sum]],tblData[[Date]:[Date]],G$14,tblData[[Type]:[Type]],$B15)</f>
        <v>20758</v>
      </c>
      <c r="H15" s="7"/>
      <c r="I15" s="5"/>
      <c r="J15" s="5"/>
      <c r="K15" s="5"/>
      <c r="L15" s="5"/>
      <c r="M15" s="6"/>
      <c r="N15" s="7"/>
    </row>
    <row r="16" spans="1:14" x14ac:dyDescent="0.35">
      <c r="B16" s="8" t="s">
        <v>2</v>
      </c>
      <c r="C16" s="9">
        <f>SUMIFS(tblData[[Sum]:[Sum]],tblData[[Date]:[Date]],C$14,tblData[[Type]:[Type]],$B16)</f>
        <v>0</v>
      </c>
      <c r="D16" s="9">
        <f>SUMIFS(tblData[[Sum]:[Sum]],tblData[[Date]:[Date]],D$14,tblData[[Type]:[Type]],$B16)</f>
        <v>0</v>
      </c>
      <c r="E16" s="9">
        <f>SUMIFS(tblData[[Sum]:[Sum]],tblData[[Date]:[Date]],E$14,tblData[[Type]:[Type]],$B16)</f>
        <v>0</v>
      </c>
      <c r="F16" s="9">
        <f>SUMIFS(tblData[[Sum]:[Sum]],tblData[[Date]:[Date]],F$14,tblData[[Type]:[Type]],$B16)</f>
        <v>0</v>
      </c>
      <c r="G16" s="9">
        <f>SUMIFS(tblData[[Sum]:[Sum]],tblData[[Date]:[Date]],G$14,tblData[[Type]:[Type]],$B16)</f>
        <v>0</v>
      </c>
      <c r="H16" s="9"/>
      <c r="I16" s="9"/>
      <c r="J16" s="9"/>
      <c r="K16" s="9"/>
      <c r="L16" s="9"/>
      <c r="M16" s="9"/>
      <c r="N16" s="9"/>
    </row>
    <row r="17" spans="1:14" x14ac:dyDescent="0.35">
      <c r="B17" s="10" t="s">
        <v>42</v>
      </c>
      <c r="C17" s="20">
        <f t="shared" ref="C17:H17" si="0">C15-C16</f>
        <v>12194</v>
      </c>
      <c r="D17" s="20">
        <f t="shared" si="0"/>
        <v>22613</v>
      </c>
      <c r="E17" s="20">
        <f t="shared" si="0"/>
        <v>18486</v>
      </c>
      <c r="F17" s="20">
        <f t="shared" si="0"/>
        <v>8015</v>
      </c>
      <c r="G17" s="20">
        <f t="shared" si="0"/>
        <v>20758</v>
      </c>
      <c r="H17" s="20">
        <f t="shared" si="0"/>
        <v>0</v>
      </c>
      <c r="I17" s="20">
        <f t="shared" ref="I17:N17" si="1">I15-I16</f>
        <v>0</v>
      </c>
      <c r="J17" s="20">
        <f t="shared" si="1"/>
        <v>0</v>
      </c>
      <c r="K17" s="20">
        <f t="shared" si="1"/>
        <v>0</v>
      </c>
      <c r="L17" s="20">
        <f t="shared" si="1"/>
        <v>0</v>
      </c>
      <c r="M17" s="20">
        <f t="shared" si="1"/>
        <v>0</v>
      </c>
      <c r="N17" s="20">
        <f t="shared" si="1"/>
        <v>0</v>
      </c>
    </row>
    <row r="18" spans="1:14" x14ac:dyDescent="0.35">
      <c r="B18" s="11" t="s">
        <v>43</v>
      </c>
      <c r="C18" s="12" t="str">
        <f t="shared" ref="C18:H18" si="2">IF(ISERROR(C17/C16),"NA",C17/C16)</f>
        <v>NA</v>
      </c>
      <c r="D18" s="12" t="str">
        <f t="shared" si="2"/>
        <v>NA</v>
      </c>
      <c r="E18" s="12" t="str">
        <f t="shared" si="2"/>
        <v>NA</v>
      </c>
      <c r="F18" s="12" t="str">
        <f t="shared" si="2"/>
        <v>NA</v>
      </c>
      <c r="G18" s="12" t="str">
        <f t="shared" si="2"/>
        <v>NA</v>
      </c>
      <c r="H18" s="12" t="str">
        <f t="shared" si="2"/>
        <v>NA</v>
      </c>
      <c r="I18" s="12" t="str">
        <f t="shared" ref="I18" si="3">IF(ISERROR(I17/I16),"NA",I17/I16)</f>
        <v>NA</v>
      </c>
      <c r="J18" s="12" t="str">
        <f t="shared" ref="J18" si="4">IF(ISERROR(J17/J16),"NA",J17/J16)</f>
        <v>NA</v>
      </c>
      <c r="K18" s="12" t="str">
        <f t="shared" ref="K18" si="5">IF(ISERROR(K17/K16),"NA",K17/K16)</f>
        <v>NA</v>
      </c>
      <c r="L18" s="12" t="str">
        <f t="shared" ref="L18" si="6">IF(ISERROR(L17/L16),"NA",L17/L16)</f>
        <v>NA</v>
      </c>
      <c r="M18" s="12" t="str">
        <f t="shared" ref="M18" si="7">IF(ISERROR(M17/M16),"NA",M17/M16)</f>
        <v>NA</v>
      </c>
      <c r="N18" s="12" t="str">
        <f t="shared" ref="N18" si="8">IF(ISERROR(N17/N16),"NA",N17/N16)</f>
        <v>NA</v>
      </c>
    </row>
    <row r="19" spans="1:14" x14ac:dyDescent="0.35">
      <c r="B19" s="11" t="s">
        <v>44</v>
      </c>
      <c r="C19" s="13">
        <f>SUM($C17:C$17)</f>
        <v>12194</v>
      </c>
      <c r="D19" s="13">
        <f>SUM($C17:D$17)</f>
        <v>34807</v>
      </c>
      <c r="E19" s="13">
        <f>SUM($C17:E$17)</f>
        <v>53293</v>
      </c>
      <c r="F19" s="13">
        <f>SUM($C17:F$17)</f>
        <v>61308</v>
      </c>
      <c r="G19" s="13">
        <f>SUM($C17:G$17)</f>
        <v>82066</v>
      </c>
      <c r="H19" s="13">
        <f>SUM($C17:H$17)</f>
        <v>82066</v>
      </c>
      <c r="I19" s="13">
        <f>SUM($C17:I$17)</f>
        <v>82066</v>
      </c>
      <c r="J19" s="13">
        <f>SUM($C17:J$17)</f>
        <v>82066</v>
      </c>
      <c r="K19" s="13">
        <f>SUM($C17:K$17)</f>
        <v>82066</v>
      </c>
      <c r="L19" s="13">
        <f>SUM($C17:L$17)</f>
        <v>82066</v>
      </c>
      <c r="M19" s="13">
        <f>SUM($C17:M$17)</f>
        <v>82066</v>
      </c>
      <c r="N19" s="13">
        <f>SUM($C17:N$17)</f>
        <v>82066</v>
      </c>
    </row>
    <row r="21" spans="1:14" ht="16" x14ac:dyDescent="0.5">
      <c r="A21" s="30" t="s">
        <v>54</v>
      </c>
      <c r="B21" s="24"/>
      <c r="C21" s="1">
        <f>C14</f>
        <v>45649</v>
      </c>
      <c r="D21" s="1">
        <f>D14</f>
        <v>45650</v>
      </c>
      <c r="E21" s="1">
        <f>E14</f>
        <v>45651</v>
      </c>
      <c r="F21" s="1">
        <f>F14</f>
        <v>45652</v>
      </c>
      <c r="G21" s="2">
        <f>G14</f>
        <v>45653</v>
      </c>
      <c r="H21" s="1" t="s">
        <v>41</v>
      </c>
      <c r="I21" s="1"/>
      <c r="J21" s="1">
        <f>J14</f>
        <v>45650</v>
      </c>
      <c r="K21" s="1">
        <f>K14</f>
        <v>45651</v>
      </c>
      <c r="L21" s="1">
        <f>L14</f>
        <v>45652</v>
      </c>
      <c r="M21" s="2">
        <f>M14</f>
        <v>45653</v>
      </c>
      <c r="N21" s="1" t="s">
        <v>41</v>
      </c>
    </row>
    <row r="22" spans="1:14" x14ac:dyDescent="0.35">
      <c r="A22" t="s">
        <v>8</v>
      </c>
      <c r="B22" s="3" t="s">
        <v>3</v>
      </c>
      <c r="C22" s="5">
        <f>SUMIFS(tblData[[Sum]:[Sum]],tblData[[Date]:[Date]],C$14,tblData[[Type]:[Type]],$B22,tblData[[Cat]:[Cat]],$A22)</f>
        <v>10501</v>
      </c>
      <c r="D22" s="5">
        <f>SUMIFS(tblData[[Sum]:[Sum]],tblData[[Date]:[Date]],D$14,tblData[[Type]:[Type]],$B22,tblData[[Cat]:[Cat]],$A22)</f>
        <v>13662</v>
      </c>
      <c r="E22" s="5">
        <f>SUMIFS(tblData[[Sum]:[Sum]],tblData[[Date]:[Date]],E$14,tblData[[Type]:[Type]],$B22,tblData[[Cat]:[Cat]],$A22)</f>
        <v>18021</v>
      </c>
      <c r="F22" s="5">
        <f>SUMIFS(tblData[[Sum]:[Sum]],tblData[[Date]:[Date]],F$14,tblData[[Type]:[Type]],$B22,tblData[[Cat]:[Cat]],$A22)</f>
        <v>7404</v>
      </c>
      <c r="G22" s="5">
        <f>SUMIFS(tblData[[Sum]:[Sum]],tblData[[Date]:[Date]],G$14,tblData[[Type]:[Type]],$B22,tblData[[Cat]:[Cat]],$A22)</f>
        <v>11472</v>
      </c>
      <c r="H22" s="7"/>
      <c r="I22" s="5"/>
      <c r="J22" s="5"/>
      <c r="K22" s="5"/>
      <c r="L22" s="5"/>
      <c r="M22" s="6"/>
      <c r="N22" s="7"/>
    </row>
    <row r="23" spans="1:14" x14ac:dyDescent="0.35">
      <c r="A23" t="s">
        <v>8</v>
      </c>
      <c r="B23" s="8" t="s">
        <v>2</v>
      </c>
      <c r="C23" s="9">
        <f>SUMIFS(tblData[[Sum]:[Sum]],tblData[[Date]:[Date]],C$14,tblData[[Type]:[Type]],$B23,tblData[[Cat]:[Cat]],$A23)</f>
        <v>0</v>
      </c>
      <c r="D23" s="9">
        <f>SUMIFS(tblData[[Sum]:[Sum]],tblData[[Date]:[Date]],D$14,tblData[[Type]:[Type]],$B23,tblData[[Cat]:[Cat]],$A23)</f>
        <v>0</v>
      </c>
      <c r="E23" s="9">
        <f>SUMIFS(tblData[[Sum]:[Sum]],tblData[[Date]:[Date]],E$14,tblData[[Type]:[Type]],$B23,tblData[[Cat]:[Cat]],$A23)</f>
        <v>0</v>
      </c>
      <c r="F23" s="9">
        <f>SUMIFS(tblData[[Sum]:[Sum]],tblData[[Date]:[Date]],F$14,tblData[[Type]:[Type]],$B23,tblData[[Cat]:[Cat]],$A23)</f>
        <v>0</v>
      </c>
      <c r="G23" s="9">
        <f>SUMIFS(tblData[[Sum]:[Sum]],tblData[[Date]:[Date]],G$14,tblData[[Type]:[Type]],$B23,tblData[[Cat]:[Cat]],$A23)</f>
        <v>0</v>
      </c>
      <c r="H23" s="9"/>
      <c r="I23" s="9"/>
      <c r="J23" s="9"/>
      <c r="K23" s="9"/>
      <c r="L23" s="9"/>
      <c r="M23" s="9"/>
      <c r="N23" s="9"/>
    </row>
    <row r="24" spans="1:14" x14ac:dyDescent="0.35">
      <c r="B24" s="10" t="s">
        <v>42</v>
      </c>
      <c r="C24" s="20">
        <f t="shared" ref="C24:N24" si="9">C22-C23</f>
        <v>10501</v>
      </c>
      <c r="D24" s="20">
        <f t="shared" si="9"/>
        <v>13662</v>
      </c>
      <c r="E24" s="20">
        <f t="shared" si="9"/>
        <v>18021</v>
      </c>
      <c r="F24" s="20">
        <f t="shared" si="9"/>
        <v>7404</v>
      </c>
      <c r="G24" s="20">
        <f t="shared" si="9"/>
        <v>11472</v>
      </c>
      <c r="H24" s="20">
        <f t="shared" si="9"/>
        <v>0</v>
      </c>
      <c r="I24" s="20">
        <f t="shared" si="9"/>
        <v>0</v>
      </c>
      <c r="J24" s="20">
        <f t="shared" si="9"/>
        <v>0</v>
      </c>
      <c r="K24" s="20">
        <f t="shared" si="9"/>
        <v>0</v>
      </c>
      <c r="L24" s="20">
        <f t="shared" si="9"/>
        <v>0</v>
      </c>
      <c r="M24" s="20">
        <f t="shared" si="9"/>
        <v>0</v>
      </c>
      <c r="N24" s="20">
        <f t="shared" si="9"/>
        <v>0</v>
      </c>
    </row>
    <row r="25" spans="1:14" x14ac:dyDescent="0.35">
      <c r="B25" s="11" t="s">
        <v>43</v>
      </c>
      <c r="C25" s="12" t="str">
        <f t="shared" ref="C25" si="10">IF(ISERROR(C24/C23),"NA",C24/C23)</f>
        <v>NA</v>
      </c>
      <c r="D25" s="12" t="str">
        <f t="shared" ref="D25" si="11">IF(ISERROR(D24/D23),"NA",D24/D23)</f>
        <v>NA</v>
      </c>
      <c r="E25" s="12" t="str">
        <f t="shared" ref="E25" si="12">IF(ISERROR(E24/E23),"NA",E24/E23)</f>
        <v>NA</v>
      </c>
      <c r="F25" s="12" t="str">
        <f t="shared" ref="F25" si="13">IF(ISERROR(F24/F23),"NA",F24/F23)</f>
        <v>NA</v>
      </c>
      <c r="G25" s="12" t="str">
        <f t="shared" ref="G25" si="14">IF(ISERROR(G24/G23),"NA",G24/G23)</f>
        <v>NA</v>
      </c>
      <c r="H25" s="12" t="str">
        <f t="shared" ref="H25" si="15">IF(ISERROR(H24/H23),"NA",H24/H23)</f>
        <v>NA</v>
      </c>
      <c r="I25" s="12" t="str">
        <f t="shared" ref="I25" si="16">IF(ISERROR(I24/I23),"NA",I24/I23)</f>
        <v>NA</v>
      </c>
      <c r="J25" s="12" t="str">
        <f t="shared" ref="J25" si="17">IF(ISERROR(J24/J23),"NA",J24/J23)</f>
        <v>NA</v>
      </c>
      <c r="K25" s="12" t="str">
        <f t="shared" ref="K25" si="18">IF(ISERROR(K24/K23),"NA",K24/K23)</f>
        <v>NA</v>
      </c>
      <c r="L25" s="12" t="str">
        <f t="shared" ref="L25" si="19">IF(ISERROR(L24/L23),"NA",L24/L23)</f>
        <v>NA</v>
      </c>
      <c r="M25" s="12" t="str">
        <f t="shared" ref="M25" si="20">IF(ISERROR(M24/M23),"NA",M24/M23)</f>
        <v>NA</v>
      </c>
      <c r="N25" s="12" t="str">
        <f t="shared" ref="N25" si="21">IF(ISERROR(N24/N23),"NA",N24/N23)</f>
        <v>NA</v>
      </c>
    </row>
    <row r="26" spans="1:14" x14ac:dyDescent="0.35">
      <c r="B26" s="11" t="s">
        <v>44</v>
      </c>
      <c r="C26" s="13">
        <f>SUM($C24)</f>
        <v>10501</v>
      </c>
      <c r="D26" s="13">
        <f t="shared" ref="D26:N26" si="22">SUM($C24)</f>
        <v>10501</v>
      </c>
      <c r="E26" s="13">
        <f t="shared" si="22"/>
        <v>10501</v>
      </c>
      <c r="F26" s="13">
        <f t="shared" si="22"/>
        <v>10501</v>
      </c>
      <c r="G26" s="13">
        <f t="shared" si="22"/>
        <v>10501</v>
      </c>
      <c r="H26" s="13">
        <f t="shared" si="22"/>
        <v>10501</v>
      </c>
      <c r="I26" s="13">
        <f t="shared" si="22"/>
        <v>10501</v>
      </c>
      <c r="J26" s="13">
        <f t="shared" si="22"/>
        <v>10501</v>
      </c>
      <c r="K26" s="13">
        <f t="shared" si="22"/>
        <v>10501</v>
      </c>
      <c r="L26" s="13">
        <f t="shared" si="22"/>
        <v>10501</v>
      </c>
      <c r="M26" s="13">
        <f t="shared" si="22"/>
        <v>10501</v>
      </c>
      <c r="N26" s="13">
        <f t="shared" si="22"/>
        <v>10501</v>
      </c>
    </row>
    <row r="28" spans="1:14" ht="16" outlineLevel="1" x14ac:dyDescent="0.5">
      <c r="A28" s="30" t="s">
        <v>57</v>
      </c>
      <c r="B28" s="24"/>
      <c r="C28" s="1">
        <f>C21</f>
        <v>45649</v>
      </c>
      <c r="D28" s="1">
        <f>D21</f>
        <v>45650</v>
      </c>
      <c r="E28" s="1">
        <f>E21</f>
        <v>45651</v>
      </c>
      <c r="F28" s="1">
        <f>F21</f>
        <v>45652</v>
      </c>
      <c r="G28" s="2">
        <f>G21</f>
        <v>45653</v>
      </c>
      <c r="H28" s="1" t="s">
        <v>41</v>
      </c>
      <c r="I28" s="1"/>
      <c r="J28" s="1">
        <f>J21</f>
        <v>45650</v>
      </c>
      <c r="K28" s="1">
        <f>K21</f>
        <v>45651</v>
      </c>
      <c r="L28" s="1">
        <f>L21</f>
        <v>45652</v>
      </c>
      <c r="M28" s="2">
        <f>M21</f>
        <v>45653</v>
      </c>
      <c r="N28" s="1" t="s">
        <v>41</v>
      </c>
    </row>
    <row r="29" spans="1:14" x14ac:dyDescent="0.35">
      <c r="A29" t="s">
        <v>13</v>
      </c>
      <c r="B29" s="3" t="s">
        <v>3</v>
      </c>
      <c r="C29" s="4"/>
      <c r="D29" s="5"/>
      <c r="E29" s="5"/>
      <c r="F29" s="5"/>
      <c r="G29" s="6"/>
      <c r="H29" s="7"/>
      <c r="I29" s="5"/>
      <c r="J29" s="5"/>
      <c r="K29" s="5"/>
      <c r="L29" s="5"/>
      <c r="M29" s="6"/>
      <c r="N29" s="7"/>
    </row>
    <row r="30" spans="1:14" x14ac:dyDescent="0.35">
      <c r="A30" t="s">
        <v>13</v>
      </c>
      <c r="B30" s="8" t="s">
        <v>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35">
      <c r="B31" s="10" t="s">
        <v>42</v>
      </c>
      <c r="C31" s="20">
        <f t="shared" ref="C31:N31" si="23">C29-C30</f>
        <v>0</v>
      </c>
      <c r="D31" s="20">
        <f t="shared" si="23"/>
        <v>0</v>
      </c>
      <c r="E31" s="20">
        <f t="shared" si="23"/>
        <v>0</v>
      </c>
      <c r="F31" s="20">
        <f t="shared" si="23"/>
        <v>0</v>
      </c>
      <c r="G31" s="20">
        <f t="shared" si="23"/>
        <v>0</v>
      </c>
      <c r="H31" s="20">
        <f t="shared" si="23"/>
        <v>0</v>
      </c>
      <c r="I31" s="20">
        <f t="shared" si="23"/>
        <v>0</v>
      </c>
      <c r="J31" s="20">
        <f t="shared" si="23"/>
        <v>0</v>
      </c>
      <c r="K31" s="20">
        <f t="shared" si="23"/>
        <v>0</v>
      </c>
      <c r="L31" s="20">
        <f t="shared" si="23"/>
        <v>0</v>
      </c>
      <c r="M31" s="20">
        <f t="shared" si="23"/>
        <v>0</v>
      </c>
      <c r="N31" s="20">
        <f t="shared" si="23"/>
        <v>0</v>
      </c>
    </row>
    <row r="32" spans="1:14" x14ac:dyDescent="0.35">
      <c r="B32" s="11" t="s">
        <v>43</v>
      </c>
      <c r="C32" s="12" t="str">
        <f t="shared" ref="C32" si="24">IF(ISERROR(C31/C30),"NA",C31/C30)</f>
        <v>NA</v>
      </c>
      <c r="D32" s="12" t="str">
        <f t="shared" ref="D32" si="25">IF(ISERROR(D31/D30),"NA",D31/D30)</f>
        <v>NA</v>
      </c>
      <c r="E32" s="12" t="str">
        <f t="shared" ref="E32" si="26">IF(ISERROR(E31/E30),"NA",E31/E30)</f>
        <v>NA</v>
      </c>
      <c r="F32" s="12" t="str">
        <f t="shared" ref="F32" si="27">IF(ISERROR(F31/F30),"NA",F31/F30)</f>
        <v>NA</v>
      </c>
      <c r="G32" s="12" t="str">
        <f t="shared" ref="G32" si="28">IF(ISERROR(G31/G30),"NA",G31/G30)</f>
        <v>NA</v>
      </c>
      <c r="H32" s="12" t="str">
        <f t="shared" ref="H32" si="29">IF(ISERROR(H31/H30),"NA",H31/H30)</f>
        <v>NA</v>
      </c>
      <c r="I32" s="12" t="str">
        <f t="shared" ref="I32" si="30">IF(ISERROR(I31/I30),"NA",I31/I30)</f>
        <v>NA</v>
      </c>
      <c r="J32" s="12" t="str">
        <f t="shared" ref="J32" si="31">IF(ISERROR(J31/J30),"NA",J31/J30)</f>
        <v>NA</v>
      </c>
      <c r="K32" s="12" t="str">
        <f t="shared" ref="K32" si="32">IF(ISERROR(K31/K30),"NA",K31/K30)</f>
        <v>NA</v>
      </c>
      <c r="L32" s="12" t="str">
        <f t="shared" ref="L32" si="33">IF(ISERROR(L31/L30),"NA",L31/L30)</f>
        <v>NA</v>
      </c>
      <c r="M32" s="12" t="str">
        <f t="shared" ref="M32" si="34">IF(ISERROR(M31/M30),"NA",M31/M30)</f>
        <v>NA</v>
      </c>
      <c r="N32" s="12" t="str">
        <f t="shared" ref="N32" si="35">IF(ISERROR(N31/N30),"NA",N31/N30)</f>
        <v>NA</v>
      </c>
    </row>
    <row r="33" spans="1:14" x14ac:dyDescent="0.35">
      <c r="B33" s="11" t="s">
        <v>44</v>
      </c>
      <c r="C33" s="13">
        <f>C26+C31</f>
        <v>10501</v>
      </c>
      <c r="D33" s="13">
        <f t="shared" ref="D33:N33" si="36">D26+D31</f>
        <v>10501</v>
      </c>
      <c r="E33" s="13">
        <f t="shared" si="36"/>
        <v>10501</v>
      </c>
      <c r="F33" s="13">
        <f t="shared" si="36"/>
        <v>10501</v>
      </c>
      <c r="G33" s="13">
        <f t="shared" si="36"/>
        <v>10501</v>
      </c>
      <c r="H33" s="13">
        <f t="shared" si="36"/>
        <v>10501</v>
      </c>
      <c r="I33" s="13">
        <f t="shared" si="36"/>
        <v>10501</v>
      </c>
      <c r="J33" s="13">
        <f t="shared" si="36"/>
        <v>10501</v>
      </c>
      <c r="K33" s="13">
        <f t="shared" si="36"/>
        <v>10501</v>
      </c>
      <c r="L33" s="13">
        <f t="shared" si="36"/>
        <v>10501</v>
      </c>
      <c r="M33" s="13">
        <f t="shared" si="36"/>
        <v>10501</v>
      </c>
      <c r="N33" s="13">
        <f t="shared" si="36"/>
        <v>10501</v>
      </c>
    </row>
    <row r="35" spans="1:14" ht="16" outlineLevel="1" x14ac:dyDescent="0.5">
      <c r="A35" s="30" t="s">
        <v>58</v>
      </c>
      <c r="B35" s="24"/>
      <c r="C35" s="1">
        <f>C28</f>
        <v>45649</v>
      </c>
      <c r="D35" s="1">
        <f>D28</f>
        <v>45650</v>
      </c>
      <c r="E35" s="1">
        <f>E28</f>
        <v>45651</v>
      </c>
      <c r="F35" s="1">
        <f>F28</f>
        <v>45652</v>
      </c>
      <c r="G35" s="2">
        <f>G28</f>
        <v>45653</v>
      </c>
      <c r="H35" s="1" t="s">
        <v>41</v>
      </c>
      <c r="I35" s="1"/>
      <c r="J35" s="1">
        <f>J28</f>
        <v>45650</v>
      </c>
      <c r="K35" s="1">
        <f>K28</f>
        <v>45651</v>
      </c>
      <c r="L35" s="1">
        <f>L28</f>
        <v>45652</v>
      </c>
      <c r="M35" s="2">
        <f>M28</f>
        <v>45653</v>
      </c>
      <c r="N35" s="1" t="s">
        <v>41</v>
      </c>
    </row>
    <row r="36" spans="1:14" x14ac:dyDescent="0.35">
      <c r="A36" t="s">
        <v>12</v>
      </c>
      <c r="B36" s="3" t="s">
        <v>3</v>
      </c>
      <c r="C36" s="4"/>
      <c r="D36" s="5"/>
      <c r="E36" s="5"/>
      <c r="F36" s="5"/>
      <c r="G36" s="6"/>
      <c r="H36" s="7"/>
      <c r="I36" s="5"/>
      <c r="J36" s="5"/>
      <c r="K36" s="5"/>
      <c r="L36" s="5"/>
      <c r="M36" s="6"/>
      <c r="N36" s="7"/>
    </row>
    <row r="37" spans="1:14" x14ac:dyDescent="0.35">
      <c r="A37" t="s">
        <v>12</v>
      </c>
      <c r="B37" s="8" t="s">
        <v>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5">
      <c r="B38" s="10" t="s">
        <v>42</v>
      </c>
      <c r="C38" s="20">
        <f t="shared" ref="C38:N38" si="37">C36-C37</f>
        <v>0</v>
      </c>
      <c r="D38" s="20">
        <f t="shared" si="37"/>
        <v>0</v>
      </c>
      <c r="E38" s="20">
        <f t="shared" si="37"/>
        <v>0</v>
      </c>
      <c r="F38" s="20">
        <f t="shared" si="37"/>
        <v>0</v>
      </c>
      <c r="G38" s="20">
        <f t="shared" si="37"/>
        <v>0</v>
      </c>
      <c r="H38" s="20">
        <f t="shared" si="37"/>
        <v>0</v>
      </c>
      <c r="I38" s="20">
        <f t="shared" si="37"/>
        <v>0</v>
      </c>
      <c r="J38" s="20">
        <f t="shared" si="37"/>
        <v>0</v>
      </c>
      <c r="K38" s="20">
        <f t="shared" si="37"/>
        <v>0</v>
      </c>
      <c r="L38" s="20">
        <f t="shared" si="37"/>
        <v>0</v>
      </c>
      <c r="M38" s="20">
        <f t="shared" si="37"/>
        <v>0</v>
      </c>
      <c r="N38" s="20">
        <f t="shared" si="37"/>
        <v>0</v>
      </c>
    </row>
    <row r="39" spans="1:14" x14ac:dyDescent="0.35">
      <c r="B39" s="11" t="s">
        <v>43</v>
      </c>
      <c r="C39" s="12" t="str">
        <f t="shared" ref="C39" si="38">IF(ISERROR(C38/C37),"NA",C38/C37)</f>
        <v>NA</v>
      </c>
      <c r="D39" s="12" t="str">
        <f t="shared" ref="D39" si="39">IF(ISERROR(D38/D37),"NA",D38/D37)</f>
        <v>NA</v>
      </c>
      <c r="E39" s="12" t="str">
        <f t="shared" ref="E39" si="40">IF(ISERROR(E38/E37),"NA",E38/E37)</f>
        <v>NA</v>
      </c>
      <c r="F39" s="12" t="str">
        <f t="shared" ref="F39" si="41">IF(ISERROR(F38/F37),"NA",F38/F37)</f>
        <v>NA</v>
      </c>
      <c r="G39" s="12" t="str">
        <f t="shared" ref="G39" si="42">IF(ISERROR(G38/G37),"NA",G38/G37)</f>
        <v>NA</v>
      </c>
      <c r="H39" s="12" t="str">
        <f t="shared" ref="H39" si="43">IF(ISERROR(H38/H37),"NA",H38/H37)</f>
        <v>NA</v>
      </c>
      <c r="I39" s="12" t="str">
        <f t="shared" ref="I39" si="44">IF(ISERROR(I38/I37),"NA",I38/I37)</f>
        <v>NA</v>
      </c>
      <c r="J39" s="12" t="str">
        <f t="shared" ref="J39" si="45">IF(ISERROR(J38/J37),"NA",J38/J37)</f>
        <v>NA</v>
      </c>
      <c r="K39" s="12" t="str">
        <f t="shared" ref="K39" si="46">IF(ISERROR(K38/K37),"NA",K38/K37)</f>
        <v>NA</v>
      </c>
      <c r="L39" s="12" t="str">
        <f t="shared" ref="L39" si="47">IF(ISERROR(L38/L37),"NA",L38/L37)</f>
        <v>NA</v>
      </c>
      <c r="M39" s="12" t="str">
        <f t="shared" ref="M39" si="48">IF(ISERROR(M38/M37),"NA",M38/M37)</f>
        <v>NA</v>
      </c>
      <c r="N39" s="12" t="str">
        <f t="shared" ref="N39" si="49">IF(ISERROR(N38/N37),"NA",N38/N37)</f>
        <v>NA</v>
      </c>
    </row>
    <row r="40" spans="1:14" x14ac:dyDescent="0.35">
      <c r="B40" s="11" t="s">
        <v>44</v>
      </c>
      <c r="C40" s="13">
        <f>C38</f>
        <v>0</v>
      </c>
      <c r="D40" s="13">
        <f t="shared" ref="D40:N40" si="50">D38</f>
        <v>0</v>
      </c>
      <c r="E40" s="13">
        <f t="shared" si="50"/>
        <v>0</v>
      </c>
      <c r="F40" s="13">
        <f t="shared" si="50"/>
        <v>0</v>
      </c>
      <c r="G40" s="13">
        <f t="shared" si="50"/>
        <v>0</v>
      </c>
      <c r="H40" s="13">
        <f t="shared" si="50"/>
        <v>0</v>
      </c>
      <c r="I40" s="13">
        <f t="shared" si="50"/>
        <v>0</v>
      </c>
      <c r="J40" s="13">
        <f t="shared" si="50"/>
        <v>0</v>
      </c>
      <c r="K40" s="13">
        <f t="shared" si="50"/>
        <v>0</v>
      </c>
      <c r="L40" s="13">
        <f t="shared" si="50"/>
        <v>0</v>
      </c>
      <c r="M40" s="13">
        <f t="shared" si="50"/>
        <v>0</v>
      </c>
      <c r="N40" s="13">
        <f t="shared" si="50"/>
        <v>0</v>
      </c>
    </row>
    <row r="42" spans="1:14" ht="16" outlineLevel="1" x14ac:dyDescent="0.5">
      <c r="A42" s="30" t="s">
        <v>58</v>
      </c>
      <c r="B42" s="24"/>
      <c r="C42" s="1">
        <f>C35</f>
        <v>45649</v>
      </c>
      <c r="D42" s="1">
        <f>D35</f>
        <v>45650</v>
      </c>
      <c r="E42" s="1">
        <f>E35</f>
        <v>45651</v>
      </c>
      <c r="F42" s="1">
        <f>F35</f>
        <v>45652</v>
      </c>
      <c r="G42" s="2">
        <f>G35</f>
        <v>45653</v>
      </c>
      <c r="H42" s="1" t="s">
        <v>41</v>
      </c>
      <c r="I42" s="1"/>
      <c r="J42" s="1">
        <f>J35</f>
        <v>45650</v>
      </c>
      <c r="K42" s="1">
        <f>K35</f>
        <v>45651</v>
      </c>
      <c r="L42" s="1">
        <f>L35</f>
        <v>45652</v>
      </c>
      <c r="M42" s="2">
        <f>M35</f>
        <v>45653</v>
      </c>
      <c r="N42" s="1" t="s">
        <v>41</v>
      </c>
    </row>
    <row r="43" spans="1:14" x14ac:dyDescent="0.35">
      <c r="A43" t="s">
        <v>12</v>
      </c>
      <c r="B43" s="3" t="s">
        <v>3</v>
      </c>
      <c r="C43" s="4"/>
      <c r="D43" s="5"/>
      <c r="E43" s="5"/>
      <c r="F43" s="5"/>
      <c r="G43" s="6"/>
      <c r="H43" s="7"/>
      <c r="I43" s="5"/>
      <c r="J43" s="5"/>
      <c r="K43" s="5"/>
      <c r="L43" s="5"/>
      <c r="M43" s="6"/>
      <c r="N43" s="7"/>
    </row>
    <row r="44" spans="1:14" x14ac:dyDescent="0.35">
      <c r="A44" t="s">
        <v>12</v>
      </c>
      <c r="B44" s="8" t="s">
        <v>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35">
      <c r="B45" s="10" t="s">
        <v>42</v>
      </c>
      <c r="C45" s="20">
        <f t="shared" ref="C45:N45" si="51">C43-C44</f>
        <v>0</v>
      </c>
      <c r="D45" s="20">
        <f t="shared" si="51"/>
        <v>0</v>
      </c>
      <c r="E45" s="20">
        <f t="shared" si="51"/>
        <v>0</v>
      </c>
      <c r="F45" s="20">
        <f t="shared" si="51"/>
        <v>0</v>
      </c>
      <c r="G45" s="20">
        <f t="shared" si="51"/>
        <v>0</v>
      </c>
      <c r="H45" s="20">
        <f t="shared" si="51"/>
        <v>0</v>
      </c>
      <c r="I45" s="20">
        <f t="shared" si="51"/>
        <v>0</v>
      </c>
      <c r="J45" s="20">
        <f t="shared" si="51"/>
        <v>0</v>
      </c>
      <c r="K45" s="20">
        <f t="shared" si="51"/>
        <v>0</v>
      </c>
      <c r="L45" s="20">
        <f t="shared" si="51"/>
        <v>0</v>
      </c>
      <c r="M45" s="20">
        <f t="shared" si="51"/>
        <v>0</v>
      </c>
      <c r="N45" s="20">
        <f t="shared" si="51"/>
        <v>0</v>
      </c>
    </row>
    <row r="46" spans="1:14" x14ac:dyDescent="0.35">
      <c r="B46" s="11" t="s">
        <v>43</v>
      </c>
      <c r="C46" s="12" t="str">
        <f t="shared" ref="C46" si="52">IF(ISERROR(C45/C44),"NA",C45/C44)</f>
        <v>NA</v>
      </c>
      <c r="D46" s="12" t="str">
        <f t="shared" ref="D46" si="53">IF(ISERROR(D45/D44),"NA",D45/D44)</f>
        <v>NA</v>
      </c>
      <c r="E46" s="12" t="str">
        <f t="shared" ref="E46" si="54">IF(ISERROR(E45/E44),"NA",E45/E44)</f>
        <v>NA</v>
      </c>
      <c r="F46" s="12" t="str">
        <f t="shared" ref="F46" si="55">IF(ISERROR(F45/F44),"NA",F45/F44)</f>
        <v>NA</v>
      </c>
      <c r="G46" s="12" t="str">
        <f t="shared" ref="G46" si="56">IF(ISERROR(G45/G44),"NA",G45/G44)</f>
        <v>NA</v>
      </c>
      <c r="H46" s="12" t="str">
        <f t="shared" ref="H46" si="57">IF(ISERROR(H45/H44),"NA",H45/H44)</f>
        <v>NA</v>
      </c>
      <c r="I46" s="12" t="str">
        <f t="shared" ref="I46" si="58">IF(ISERROR(I45/I44),"NA",I45/I44)</f>
        <v>NA</v>
      </c>
      <c r="J46" s="12" t="str">
        <f t="shared" ref="J46" si="59">IF(ISERROR(J45/J44),"NA",J45/J44)</f>
        <v>NA</v>
      </c>
      <c r="K46" s="12" t="str">
        <f t="shared" ref="K46" si="60">IF(ISERROR(K45/K44),"NA",K45/K44)</f>
        <v>NA</v>
      </c>
      <c r="L46" s="12" t="str">
        <f t="shared" ref="L46" si="61">IF(ISERROR(L45/L44),"NA",L45/L44)</f>
        <v>NA</v>
      </c>
      <c r="M46" s="12" t="str">
        <f t="shared" ref="M46" si="62">IF(ISERROR(M45/M44),"NA",M45/M44)</f>
        <v>NA</v>
      </c>
      <c r="N46" s="12" t="str">
        <f t="shared" ref="N46" si="63">IF(ISERROR(N45/N44),"NA",N45/N44)</f>
        <v>NA</v>
      </c>
    </row>
    <row r="47" spans="1:14" x14ac:dyDescent="0.35">
      <c r="B47" s="11" t="s">
        <v>44</v>
      </c>
      <c r="C47" s="13">
        <f>C45</f>
        <v>0</v>
      </c>
      <c r="D47" s="13">
        <f t="shared" ref="D47:N47" si="64">D45</f>
        <v>0</v>
      </c>
      <c r="E47" s="13">
        <f t="shared" si="64"/>
        <v>0</v>
      </c>
      <c r="F47" s="13">
        <f t="shared" si="64"/>
        <v>0</v>
      </c>
      <c r="G47" s="13">
        <f t="shared" si="64"/>
        <v>0</v>
      </c>
      <c r="H47" s="13">
        <f t="shared" si="64"/>
        <v>0</v>
      </c>
      <c r="I47" s="13">
        <f t="shared" si="64"/>
        <v>0</v>
      </c>
      <c r="J47" s="13">
        <f t="shared" si="64"/>
        <v>0</v>
      </c>
      <c r="K47" s="13">
        <f t="shared" si="64"/>
        <v>0</v>
      </c>
      <c r="L47" s="13">
        <f t="shared" si="64"/>
        <v>0</v>
      </c>
      <c r="M47" s="13">
        <f t="shared" si="64"/>
        <v>0</v>
      </c>
      <c r="N47" s="13">
        <f t="shared" si="64"/>
        <v>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Data Table</vt:lpstr>
      <vt:lpstr>Daily Bank</vt:lpstr>
      <vt:lpstr>Prior Week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</dc:creator>
  <cp:lastModifiedBy>Anders Sehlstedt</cp:lastModifiedBy>
  <dcterms:created xsi:type="dcterms:W3CDTF">2025-04-04T20:54:12Z</dcterms:created>
  <dcterms:modified xsi:type="dcterms:W3CDTF">2025-04-13T08:21:51Z</dcterms:modified>
</cp:coreProperties>
</file>