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-2017\Desktop\"/>
    </mc:Choice>
  </mc:AlternateContent>
  <xr:revisionPtr revIDLastSave="0" documentId="13_ncr:1_{EC993DF8-5342-471E-A9EA-32E5E4EA4A30}" xr6:coauthVersionLast="36" xr6:coauthVersionMax="36" xr10:uidLastSave="{00000000-0000-0000-0000-000000000000}"/>
  <bookViews>
    <workbookView xWindow="0" yWindow="0" windowWidth="20490" windowHeight="7545" xr2:uid="{3F3D54AE-368A-4952-A347-EEFBD9BF4E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C118" i="1"/>
  <c r="C117" i="1"/>
  <c r="C112" i="1"/>
  <c r="C108" i="1"/>
  <c r="C106" i="1"/>
  <c r="C102" i="1"/>
  <c r="C101" i="1"/>
  <c r="C100" i="1"/>
  <c r="C97" i="1"/>
  <c r="C95" i="1"/>
  <c r="C93" i="1"/>
  <c r="C92" i="1"/>
  <c r="C91" i="1"/>
  <c r="C87" i="1"/>
  <c r="C86" i="1"/>
  <c r="C85" i="1"/>
  <c r="C79" i="1"/>
  <c r="C77" i="1"/>
  <c r="C76" i="1"/>
  <c r="C69" i="1"/>
  <c r="C68" i="1"/>
  <c r="C59" i="1"/>
  <c r="C58" i="1"/>
  <c r="C53" i="1"/>
  <c r="C52" i="1"/>
  <c r="C50" i="1"/>
  <c r="C48" i="1"/>
  <c r="C47" i="1"/>
  <c r="C46" i="1"/>
  <c r="C45" i="1"/>
  <c r="C40" i="1"/>
  <c r="C39" i="1"/>
  <c r="C36" i="1"/>
  <c r="C34" i="1"/>
  <c r="C30" i="1"/>
  <c r="C18" i="1"/>
  <c r="C16" i="1"/>
  <c r="C9" i="1"/>
  <c r="C8" i="1"/>
  <c r="C7" i="1"/>
  <c r="C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885150-C7CD-418F-A430-21C364B5DDD8}" keepAlive="1" name="Query - Table3" description="Connection to the 'Table3' query in the workbook." type="5" refreshedVersion="6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<sst xmlns="http://schemas.openxmlformats.org/spreadsheetml/2006/main" count="130" uniqueCount="129">
  <si>
    <t xml:space="preserve">IGCR Invoice No </t>
  </si>
  <si>
    <t>IGCR Invoice Value</t>
  </si>
  <si>
    <t>GF34926</t>
  </si>
  <si>
    <t>GF34953</t>
  </si>
  <si>
    <t>GF34942,GF34944,GF34947,GF34948,GF34954</t>
  </si>
  <si>
    <t>GF34987,GF34988,GF34989,GF34990,GF34995</t>
  </si>
  <si>
    <t>GF34766,GF34880</t>
  </si>
  <si>
    <t>GF34844</t>
  </si>
  <si>
    <t>GF34978</t>
  </si>
  <si>
    <t>GF35064</t>
  </si>
  <si>
    <t>GF35023</t>
  </si>
  <si>
    <t>JF-FD250106</t>
  </si>
  <si>
    <t>GF35022,GF35027,GF35024,GF35025</t>
  </si>
  <si>
    <t>HG25030372</t>
  </si>
  <si>
    <t>GF35059,GF35066,GF35070,GF35077</t>
  </si>
  <si>
    <t>GF35057</t>
  </si>
  <si>
    <t>GF35193</t>
  </si>
  <si>
    <t>2193090</t>
  </si>
  <si>
    <t>CCCI25-0233</t>
  </si>
  <si>
    <t>AR-AW25-U-179330</t>
  </si>
  <si>
    <t>00013-00096725</t>
  </si>
  <si>
    <t>202503001</t>
  </si>
  <si>
    <t>202503-25</t>
  </si>
  <si>
    <t>LC-2503002</t>
  </si>
  <si>
    <t>00013-00092337</t>
  </si>
  <si>
    <t>GF34996</t>
  </si>
  <si>
    <t>GF35235,GF35251,GF041025F-KACY,GFSS250411</t>
  </si>
  <si>
    <t>KPSTII-FCS250415</t>
  </si>
  <si>
    <t>GF35094</t>
  </si>
  <si>
    <t>GF35128</t>
  </si>
  <si>
    <t>GF35173,GF35174,GF35153,GF35169</t>
  </si>
  <si>
    <t>GF35129</t>
  </si>
  <si>
    <t>GF35132,GF35133,GF35163</t>
  </si>
  <si>
    <t>GF35171</t>
  </si>
  <si>
    <t>AR-AW25-U-180174</t>
  </si>
  <si>
    <t>GF35260,GF041525F-KACY</t>
  </si>
  <si>
    <t>GF35252,GF35256</t>
  </si>
  <si>
    <t>25JH0407FARIDA</t>
  </si>
  <si>
    <t>KPSTIIFCS250331</t>
  </si>
  <si>
    <t>GTVN250329001</t>
  </si>
  <si>
    <t>KPSTII-FCS250331</t>
  </si>
  <si>
    <t>SGPF250013523,SGPF250013526,SGPF250013533,SGPF250013528</t>
  </si>
  <si>
    <t>GF35258,GF35257,GF35263,</t>
  </si>
  <si>
    <t>GF35324,GF35325,GF35326,GF042125F-KACY</t>
  </si>
  <si>
    <t>GF35337,GF35336</t>
  </si>
  <si>
    <t>2179-7</t>
  </si>
  <si>
    <t>2195618,2195619</t>
  </si>
  <si>
    <t>VNJW-2025033104</t>
  </si>
  <si>
    <t>GF35215,GF35217</t>
  </si>
  <si>
    <t>GF35204,GF35208,GF35221</t>
  </si>
  <si>
    <t>9997-00002215</t>
  </si>
  <si>
    <t>00013-00092133</t>
  </si>
  <si>
    <t>00013-00092132</t>
  </si>
  <si>
    <t>SGPF250014352</t>
  </si>
  <si>
    <t>GF35379,GF35383,GF35388,GF35389</t>
  </si>
  <si>
    <t>GF35405,GF35412,GF35404</t>
  </si>
  <si>
    <t>FCS001/03/25</t>
  </si>
  <si>
    <t>KPSTIIFCS250416</t>
  </si>
  <si>
    <t>KPSTIIFCS2504161</t>
  </si>
  <si>
    <t>01-2025/LD-FS/NN</t>
  </si>
  <si>
    <t>GF35357,GF35366,GF34810</t>
  </si>
  <si>
    <t>GF35307,GF35315</t>
  </si>
  <si>
    <t>GF35314</t>
  </si>
  <si>
    <t>GF35295</t>
  </si>
  <si>
    <t>GF35342</t>
  </si>
  <si>
    <t>BD25040035</t>
  </si>
  <si>
    <t>GF35241</t>
  </si>
  <si>
    <t>642</t>
  </si>
  <si>
    <t>2196466,2196467</t>
  </si>
  <si>
    <t>GF35452,GF35455,GF35467</t>
  </si>
  <si>
    <t>GF35328</t>
  </si>
  <si>
    <t>GF35488,GF35497</t>
  </si>
  <si>
    <t>LC-2504002</t>
  </si>
  <si>
    <t>KPSTII-FCS250424</t>
  </si>
  <si>
    <t>GF35413</t>
  </si>
  <si>
    <t>GF35406</t>
  </si>
  <si>
    <t>GF35451,GF35469</t>
  </si>
  <si>
    <t>GF35410,GF35418</t>
  </si>
  <si>
    <t>PEI2025000000025</t>
  </si>
  <si>
    <t>FCS001/04/25</t>
  </si>
  <si>
    <t>9997-00002195</t>
  </si>
  <si>
    <t>2199699,2199698,2199697,2199709,2199696</t>
  </si>
  <si>
    <t>2199708,2199707,2199704,2199706</t>
  </si>
  <si>
    <t>GF35556</t>
  </si>
  <si>
    <t>FCS003/05/25</t>
  </si>
  <si>
    <t>GF35496,GF35506</t>
  </si>
  <si>
    <t>GF35480</t>
  </si>
  <si>
    <t>GF35514,GF35516</t>
  </si>
  <si>
    <t>FA15219</t>
  </si>
  <si>
    <t>GF35546</t>
  </si>
  <si>
    <t>GF35539</t>
  </si>
  <si>
    <t>GF35551,GF35522,GF35544</t>
  </si>
  <si>
    <t>2201193,2201192</t>
  </si>
  <si>
    <t>GF35532</t>
  </si>
  <si>
    <t>GF35505</t>
  </si>
  <si>
    <t>GTVN250428001</t>
  </si>
  <si>
    <t>GF35692,GF35691,GF35693,GF35690,GF35695</t>
  </si>
  <si>
    <t>VNJW-2025050503</t>
  </si>
  <si>
    <t>2202938,2202937</t>
  </si>
  <si>
    <t>202505-13</t>
  </si>
  <si>
    <t>9997-0002227</t>
  </si>
  <si>
    <t>2202674,2202675</t>
  </si>
  <si>
    <t>GF35737, GF35746</t>
  </si>
  <si>
    <t>GF35656,GF35658,GF35660</t>
  </si>
  <si>
    <t>GF35668,GF35669</t>
  </si>
  <si>
    <t>GF35626</t>
  </si>
  <si>
    <t>GF35640</t>
  </si>
  <si>
    <t>GF35615</t>
  </si>
  <si>
    <t>GTVN250526004</t>
  </si>
  <si>
    <t>2184-3</t>
  </si>
  <si>
    <t>2184-4</t>
  </si>
  <si>
    <t>GF34942</t>
  </si>
  <si>
    <t>GF34944</t>
  </si>
  <si>
    <t>GF34947</t>
  </si>
  <si>
    <t>GF34948</t>
  </si>
  <si>
    <t>GF34954</t>
  </si>
  <si>
    <t>2083-2</t>
  </si>
  <si>
    <t>LC-2505003</t>
  </si>
  <si>
    <t>GF35140 ,GF35148 ,GF35125 ,GF35146</t>
  </si>
  <si>
    <t>2025032101</t>
  </si>
  <si>
    <t>2196266</t>
  </si>
  <si>
    <t>PGI-GVT25-030</t>
  </si>
  <si>
    <t>GF35245</t>
  </si>
  <si>
    <t>2184-1</t>
  </si>
  <si>
    <t>202504003</t>
  </si>
  <si>
    <t>2025042201</t>
  </si>
  <si>
    <t>2025050011</t>
  </si>
  <si>
    <t>2025050025</t>
  </si>
  <si>
    <t>202505004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</si>
</sst>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44" fontId="0" fillId="3" borderId="3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44" fontId="0" fillId="0" borderId="3" xfId="1" applyNumberFormat="1" applyFont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3" borderId="2" xfId="0" applyFont="1" applyFill="1" applyBorder="1" applyAlignment="1"/>
    <xf numFmtId="0" fontId="0" fillId="4" borderId="2" xfId="0" applyFont="1" applyFill="1" applyBorder="1" applyAlignment="1">
      <alignment horizontal="left" vertical="center"/>
    </xf>
    <xf numFmtId="44" fontId="0" fillId="4" borderId="3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4331B8-E63F-4C97-89D4-7B353D411B8A}" name="Table3" displayName="Table3" ref="B2:C125" totalsRowShown="0" headerRowDxfId="3" tableBorderDxfId="2">
  <autoFilter ref="B2:C125" xr:uid="{7B9DF028-F800-4C10-9DC1-324014112DDC}"/>
  <tableColumns count="2">
    <tableColumn id="1" xr3:uid="{A45C0986-9FFB-4E32-8DAA-F26C90A62A68}" name="IGCR Invoice No " dataDxfId="1"/>
    <tableColumn id="2" xr3:uid="{1E91B1BB-7356-4D42-897F-B9852869E899}" name="IGCR Invoice Value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F134-A075-40DC-958D-8D31C2531CBD}">
  <dimension ref="B2:F125"/>
  <sheetViews>
    <sheetView tabSelected="1" workbookViewId="0">
      <selection activeCell="D7" sqref="D7"/>
    </sheetView>
  </sheetViews>
  <sheetFormatPr defaultRowHeight="15" x14ac:dyDescent="0.25"/>
  <cols>
    <col min="2" max="2" width="58" bestFit="1" customWidth="1"/>
    <col min="3" max="3" width="22.5703125" bestFit="1" customWidth="1"/>
  </cols>
  <sheetData>
    <row r="2" spans="2:6" x14ac:dyDescent="0.25">
      <c r="B2" s="1" t="s">
        <v>0</v>
      </c>
      <c r="C2" s="2" t="s">
        <v>1</v>
      </c>
    </row>
    <row r="3" spans="2:6" x14ac:dyDescent="0.25">
      <c r="B3" s="3" t="s">
        <v>119</v>
      </c>
      <c r="C3" s="4">
        <v>5556.81</v>
      </c>
    </row>
    <row r="4" spans="2:6" x14ac:dyDescent="0.25">
      <c r="B4" s="5" t="s">
        <v>118</v>
      </c>
      <c r="C4" s="6">
        <f>205.44+2020.41+395.97+148.58</f>
        <v>2770.3999999999996</v>
      </c>
    </row>
    <row r="5" spans="2:6" x14ac:dyDescent="0.25">
      <c r="B5" s="3" t="s">
        <v>2</v>
      </c>
      <c r="C5" s="4">
        <v>92.99</v>
      </c>
    </row>
    <row r="6" spans="2:6" x14ac:dyDescent="0.25">
      <c r="B6" s="5" t="s">
        <v>3</v>
      </c>
      <c r="C6" s="6">
        <v>15883.78</v>
      </c>
    </row>
    <row r="7" spans="2:6" x14ac:dyDescent="0.25">
      <c r="B7" s="10" t="s">
        <v>4</v>
      </c>
      <c r="C7" s="11">
        <f>6586.7+3482.74+5401+730.47+5341.29</f>
        <v>21542.199999999997</v>
      </c>
      <c r="E7" t="s">
        <v>111</v>
      </c>
      <c r="F7">
        <v>6586.7</v>
      </c>
    </row>
    <row r="8" spans="2:6" x14ac:dyDescent="0.25">
      <c r="B8" s="5" t="s">
        <v>5</v>
      </c>
      <c r="C8" s="6">
        <f>25410.25+6821.53+9490.25+7879.34+2309.77</f>
        <v>51911.139999999992</v>
      </c>
      <c r="E8" t="s">
        <v>112</v>
      </c>
      <c r="F8">
        <v>3482.74</v>
      </c>
    </row>
    <row r="9" spans="2:6" x14ac:dyDescent="0.25">
      <c r="B9" s="3" t="s">
        <v>6</v>
      </c>
      <c r="C9" s="4">
        <f>989.99+16008.99</f>
        <v>16998.98</v>
      </c>
      <c r="E9" t="s">
        <v>113</v>
      </c>
      <c r="F9">
        <v>5401</v>
      </c>
    </row>
    <row r="10" spans="2:6" x14ac:dyDescent="0.25">
      <c r="B10" s="5" t="s">
        <v>7</v>
      </c>
      <c r="C10" s="6">
        <v>7734.79</v>
      </c>
      <c r="E10" t="s">
        <v>114</v>
      </c>
      <c r="F10">
        <v>730.47</v>
      </c>
    </row>
    <row r="11" spans="2:6" x14ac:dyDescent="0.25">
      <c r="B11" s="3" t="s">
        <v>8</v>
      </c>
      <c r="C11" s="4">
        <v>742.22</v>
      </c>
      <c r="E11" t="s">
        <v>115</v>
      </c>
      <c r="F11">
        <v>5341.29</v>
      </c>
    </row>
    <row r="12" spans="2:6" x14ac:dyDescent="0.25">
      <c r="B12" s="5" t="s">
        <v>8</v>
      </c>
      <c r="C12" s="6">
        <v>204.25</v>
      </c>
    </row>
    <row r="13" spans="2:6" x14ac:dyDescent="0.25">
      <c r="B13" s="3" t="s">
        <v>9</v>
      </c>
      <c r="C13" s="4">
        <v>3321.75</v>
      </c>
    </row>
    <row r="14" spans="2:6" x14ac:dyDescent="0.25">
      <c r="B14" s="5" t="s">
        <v>10</v>
      </c>
      <c r="C14" s="6">
        <v>8673.32</v>
      </c>
    </row>
    <row r="15" spans="2:6" x14ac:dyDescent="0.25">
      <c r="B15" s="3" t="s">
        <v>11</v>
      </c>
      <c r="C15" s="4">
        <v>6825.39</v>
      </c>
    </row>
    <row r="16" spans="2:6" x14ac:dyDescent="0.25">
      <c r="B16" s="5" t="s">
        <v>12</v>
      </c>
      <c r="C16" s="6">
        <f>6728.02+10892.31+374.75+11373.24</f>
        <v>29368.32</v>
      </c>
    </row>
    <row r="17" spans="2:3" x14ac:dyDescent="0.25">
      <c r="B17" s="3" t="s">
        <v>13</v>
      </c>
      <c r="C17" s="4">
        <v>1159.08</v>
      </c>
    </row>
    <row r="18" spans="2:3" x14ac:dyDescent="0.25">
      <c r="B18" s="5" t="s">
        <v>14</v>
      </c>
      <c r="C18" s="6">
        <f>820.14+5081.19+2540.6+15710.77</f>
        <v>24152.7</v>
      </c>
    </row>
    <row r="19" spans="2:3" x14ac:dyDescent="0.25">
      <c r="B19" s="3" t="s">
        <v>15</v>
      </c>
      <c r="C19" s="4">
        <v>15011.39</v>
      </c>
    </row>
    <row r="20" spans="2:3" x14ac:dyDescent="0.25">
      <c r="B20" s="5" t="s">
        <v>16</v>
      </c>
      <c r="C20" s="6">
        <v>6636.81</v>
      </c>
    </row>
    <row r="21" spans="2:3" x14ac:dyDescent="0.25">
      <c r="B21" s="3" t="s">
        <v>17</v>
      </c>
      <c r="C21" s="7">
        <v>8084.14</v>
      </c>
    </row>
    <row r="22" spans="2:3" x14ac:dyDescent="0.25">
      <c r="B22" s="5" t="s">
        <v>18</v>
      </c>
      <c r="C22" s="6">
        <v>2503.52</v>
      </c>
    </row>
    <row r="23" spans="2:3" x14ac:dyDescent="0.25">
      <c r="B23" s="3" t="s">
        <v>19</v>
      </c>
      <c r="C23" s="4">
        <v>3408</v>
      </c>
    </row>
    <row r="24" spans="2:3" x14ac:dyDescent="0.25">
      <c r="B24" s="5" t="s">
        <v>20</v>
      </c>
      <c r="C24" s="6">
        <v>47080.84</v>
      </c>
    </row>
    <row r="25" spans="2:3" x14ac:dyDescent="0.25">
      <c r="B25" s="3" t="s">
        <v>21</v>
      </c>
      <c r="C25" s="4">
        <v>15151.2</v>
      </c>
    </row>
    <row r="26" spans="2:3" x14ac:dyDescent="0.25">
      <c r="B26" s="5" t="s">
        <v>22</v>
      </c>
      <c r="C26" s="6">
        <v>2197.35</v>
      </c>
    </row>
    <row r="27" spans="2:3" x14ac:dyDescent="0.25">
      <c r="B27" s="3" t="s">
        <v>23</v>
      </c>
      <c r="C27" s="4">
        <v>14278.08</v>
      </c>
    </row>
    <row r="28" spans="2:3" x14ac:dyDescent="0.25">
      <c r="B28" s="5" t="s">
        <v>24</v>
      </c>
      <c r="C28" s="6">
        <v>35025.199999999997</v>
      </c>
    </row>
    <row r="29" spans="2:3" x14ac:dyDescent="0.25">
      <c r="B29" s="3" t="s">
        <v>25</v>
      </c>
      <c r="C29" s="4">
        <v>2957.37</v>
      </c>
    </row>
    <row r="30" spans="2:3" x14ac:dyDescent="0.25">
      <c r="B30" s="5" t="s">
        <v>26</v>
      </c>
      <c r="C30" s="6">
        <f>288.19+410.78+68+45</f>
        <v>811.97</v>
      </c>
    </row>
    <row r="31" spans="2:3" x14ac:dyDescent="0.25">
      <c r="B31" s="3" t="s">
        <v>27</v>
      </c>
      <c r="C31" s="4">
        <v>1188.1099999999999</v>
      </c>
    </row>
    <row r="32" spans="2:3" x14ac:dyDescent="0.25">
      <c r="B32" s="5" t="s">
        <v>28</v>
      </c>
      <c r="C32" s="6">
        <v>8175.68</v>
      </c>
    </row>
    <row r="33" spans="2:3" x14ac:dyDescent="0.25">
      <c r="B33" s="3" t="s">
        <v>29</v>
      </c>
      <c r="C33" s="4">
        <v>251.32</v>
      </c>
    </row>
    <row r="34" spans="2:3" x14ac:dyDescent="0.25">
      <c r="B34" s="5" t="s">
        <v>30</v>
      </c>
      <c r="C34" s="6">
        <f>4946.47+2579.58+6347.97</f>
        <v>13874.02</v>
      </c>
    </row>
    <row r="35" spans="2:3" x14ac:dyDescent="0.25">
      <c r="B35" s="3" t="s">
        <v>31</v>
      </c>
      <c r="C35" s="4">
        <v>6426.69</v>
      </c>
    </row>
    <row r="36" spans="2:3" x14ac:dyDescent="0.25">
      <c r="B36" s="5" t="s">
        <v>32</v>
      </c>
      <c r="C36" s="6">
        <f>3114.72+4649.83+1055.66</f>
        <v>8820.2099999999991</v>
      </c>
    </row>
    <row r="37" spans="2:3" x14ac:dyDescent="0.25">
      <c r="B37" s="3" t="s">
        <v>33</v>
      </c>
      <c r="C37" s="4">
        <v>2675.25</v>
      </c>
    </row>
    <row r="38" spans="2:3" x14ac:dyDescent="0.25">
      <c r="B38" s="5" t="s">
        <v>34</v>
      </c>
      <c r="C38" s="6">
        <v>1831.8</v>
      </c>
    </row>
    <row r="39" spans="2:3" x14ac:dyDescent="0.25">
      <c r="B39" s="3" t="s">
        <v>35</v>
      </c>
      <c r="C39" s="4">
        <f>113.3+80</f>
        <v>193.3</v>
      </c>
    </row>
    <row r="40" spans="2:3" x14ac:dyDescent="0.25">
      <c r="B40" s="5" t="s">
        <v>36</v>
      </c>
      <c r="C40" s="6">
        <f>1017.76+174.89</f>
        <v>1192.6500000000001</v>
      </c>
    </row>
    <row r="41" spans="2:3" x14ac:dyDescent="0.25">
      <c r="B41" s="3" t="s">
        <v>37</v>
      </c>
      <c r="C41" s="4">
        <v>3102.24</v>
      </c>
    </row>
    <row r="42" spans="2:3" x14ac:dyDescent="0.25">
      <c r="B42" s="5" t="s">
        <v>38</v>
      </c>
      <c r="C42" s="6">
        <v>16779</v>
      </c>
    </row>
    <row r="43" spans="2:3" x14ac:dyDescent="0.25">
      <c r="B43" s="3" t="s">
        <v>39</v>
      </c>
      <c r="C43" s="4">
        <v>10977.54</v>
      </c>
    </row>
    <row r="44" spans="2:3" x14ac:dyDescent="0.25">
      <c r="B44" s="5" t="s">
        <v>40</v>
      </c>
      <c r="C44" s="6">
        <v>10819.22</v>
      </c>
    </row>
    <row r="45" spans="2:3" x14ac:dyDescent="0.25">
      <c r="B45" s="3" t="s">
        <v>41</v>
      </c>
      <c r="C45" s="4">
        <f>497.04+6480+7943.75+4718</f>
        <v>19638.79</v>
      </c>
    </row>
    <row r="46" spans="2:3" x14ac:dyDescent="0.25">
      <c r="B46" s="5" t="s">
        <v>42</v>
      </c>
      <c r="C46" s="6">
        <f>179.22+396.55+396.55</f>
        <v>972.31999999999994</v>
      </c>
    </row>
    <row r="47" spans="2:3" x14ac:dyDescent="0.25">
      <c r="B47" s="3" t="s">
        <v>43</v>
      </c>
      <c r="C47" s="4">
        <f>1107.15+987.31+745.57+25.8</f>
        <v>2865.8300000000004</v>
      </c>
    </row>
    <row r="48" spans="2:3" x14ac:dyDescent="0.25">
      <c r="B48" s="5" t="s">
        <v>44</v>
      </c>
      <c r="C48" s="6">
        <f>755.04+3754.98</f>
        <v>4510.0200000000004</v>
      </c>
    </row>
    <row r="49" spans="2:3" x14ac:dyDescent="0.25">
      <c r="B49" s="3" t="s">
        <v>45</v>
      </c>
      <c r="C49" s="4">
        <v>5553.65</v>
      </c>
    </row>
    <row r="50" spans="2:3" x14ac:dyDescent="0.25">
      <c r="B50" s="5" t="s">
        <v>46</v>
      </c>
      <c r="C50" s="8">
        <f>14529.16+17215.63</f>
        <v>31744.79</v>
      </c>
    </row>
    <row r="51" spans="2:3" x14ac:dyDescent="0.25">
      <c r="B51" s="3" t="s">
        <v>47</v>
      </c>
      <c r="C51" s="4">
        <v>5084.6400000000003</v>
      </c>
    </row>
    <row r="52" spans="2:3" x14ac:dyDescent="0.25">
      <c r="B52" s="5" t="s">
        <v>48</v>
      </c>
      <c r="C52" s="6">
        <f>835.97+7702.37</f>
        <v>8538.34</v>
      </c>
    </row>
    <row r="53" spans="2:3" x14ac:dyDescent="0.25">
      <c r="B53" s="3" t="s">
        <v>49</v>
      </c>
      <c r="C53" s="4">
        <f>6060.71+5052.81+3323.94</f>
        <v>14437.460000000001</v>
      </c>
    </row>
    <row r="54" spans="2:3" x14ac:dyDescent="0.25">
      <c r="B54" s="5" t="s">
        <v>50</v>
      </c>
      <c r="C54" s="6">
        <v>23538.19</v>
      </c>
    </row>
    <row r="55" spans="2:3" x14ac:dyDescent="0.25">
      <c r="B55" s="3" t="s">
        <v>51</v>
      </c>
      <c r="C55" s="4">
        <v>34987.4</v>
      </c>
    </row>
    <row r="56" spans="2:3" x14ac:dyDescent="0.25">
      <c r="B56" s="5" t="s">
        <v>52</v>
      </c>
      <c r="C56" s="6">
        <v>35007.699999999997</v>
      </c>
    </row>
    <row r="57" spans="2:3" x14ac:dyDescent="0.25">
      <c r="B57" s="3" t="s">
        <v>53</v>
      </c>
      <c r="C57" s="4">
        <v>6262.1</v>
      </c>
    </row>
    <row r="58" spans="2:3" x14ac:dyDescent="0.25">
      <c r="B58" s="5" t="s">
        <v>54</v>
      </c>
      <c r="C58" s="6">
        <f>48.72+166.06+43.11+702.01</f>
        <v>959.9</v>
      </c>
    </row>
    <row r="59" spans="2:3" x14ac:dyDescent="0.25">
      <c r="B59" s="3" t="s">
        <v>55</v>
      </c>
      <c r="C59" s="4">
        <f>872.26+18.23+1512.56</f>
        <v>2403.0500000000002</v>
      </c>
    </row>
    <row r="60" spans="2:3" x14ac:dyDescent="0.25">
      <c r="B60" s="5" t="s">
        <v>56</v>
      </c>
      <c r="C60" s="6">
        <v>804.58</v>
      </c>
    </row>
    <row r="61" spans="2:3" x14ac:dyDescent="0.25">
      <c r="B61" s="3" t="s">
        <v>120</v>
      </c>
      <c r="C61" s="7">
        <v>13048.52</v>
      </c>
    </row>
    <row r="62" spans="2:3" x14ac:dyDescent="0.25">
      <c r="B62" s="5" t="s">
        <v>121</v>
      </c>
      <c r="C62" s="6">
        <v>1921.75</v>
      </c>
    </row>
    <row r="63" spans="2:3" x14ac:dyDescent="0.25">
      <c r="B63" s="3" t="s">
        <v>122</v>
      </c>
      <c r="C63" s="4">
        <v>199.62</v>
      </c>
    </row>
    <row r="64" spans="2:3" x14ac:dyDescent="0.25">
      <c r="B64" s="5" t="s">
        <v>123</v>
      </c>
      <c r="C64" s="6">
        <v>60313.5</v>
      </c>
    </row>
    <row r="65" spans="2:3" x14ac:dyDescent="0.25">
      <c r="B65" s="3" t="s">
        <v>57</v>
      </c>
      <c r="C65" s="4">
        <v>13083.3</v>
      </c>
    </row>
    <row r="66" spans="2:3" x14ac:dyDescent="0.25">
      <c r="B66" s="5" t="s">
        <v>58</v>
      </c>
      <c r="C66" s="6">
        <v>2342.34</v>
      </c>
    </row>
    <row r="67" spans="2:3" x14ac:dyDescent="0.25">
      <c r="B67" s="3" t="s">
        <v>59</v>
      </c>
      <c r="C67" s="4">
        <v>4233.1899999999996</v>
      </c>
    </row>
    <row r="68" spans="2:3" x14ac:dyDescent="0.25">
      <c r="B68" s="5" t="s">
        <v>60</v>
      </c>
      <c r="C68" s="6">
        <f>4785.57+594.76+4170.98</f>
        <v>9551.31</v>
      </c>
    </row>
    <row r="69" spans="2:3" x14ac:dyDescent="0.25">
      <c r="B69" s="3" t="s">
        <v>61</v>
      </c>
      <c r="C69" s="4">
        <f>3424.75+2163</f>
        <v>5587.75</v>
      </c>
    </row>
    <row r="70" spans="2:3" x14ac:dyDescent="0.25">
      <c r="B70" s="5" t="s">
        <v>62</v>
      </c>
      <c r="C70" s="6">
        <v>2151.11</v>
      </c>
    </row>
    <row r="71" spans="2:3" x14ac:dyDescent="0.25">
      <c r="B71" s="3" t="s">
        <v>63</v>
      </c>
      <c r="C71" s="4">
        <v>76.22</v>
      </c>
    </row>
    <row r="72" spans="2:3" x14ac:dyDescent="0.25">
      <c r="B72" s="5" t="s">
        <v>64</v>
      </c>
      <c r="C72" s="6">
        <v>18620.23</v>
      </c>
    </row>
    <row r="73" spans="2:3" x14ac:dyDescent="0.25">
      <c r="B73" s="3" t="s">
        <v>65</v>
      </c>
      <c r="C73" s="4">
        <v>8199.11</v>
      </c>
    </row>
    <row r="74" spans="2:3" x14ac:dyDescent="0.25">
      <c r="B74" s="5" t="s">
        <v>66</v>
      </c>
      <c r="C74" s="6">
        <v>1939.65</v>
      </c>
    </row>
    <row r="75" spans="2:3" x14ac:dyDescent="0.25">
      <c r="B75" s="3" t="s">
        <v>67</v>
      </c>
      <c r="C75" s="7">
        <v>5719.68</v>
      </c>
    </row>
    <row r="76" spans="2:3" x14ac:dyDescent="0.25">
      <c r="B76" s="5" t="s">
        <v>68</v>
      </c>
      <c r="C76" s="8">
        <f>4785+2610</f>
        <v>7395</v>
      </c>
    </row>
    <row r="77" spans="2:3" x14ac:dyDescent="0.25">
      <c r="B77" s="3" t="s">
        <v>69</v>
      </c>
      <c r="C77" s="4">
        <f>1450.15+144.74+47.53</f>
        <v>1642.42</v>
      </c>
    </row>
    <row r="78" spans="2:3" x14ac:dyDescent="0.25">
      <c r="B78" s="5" t="s">
        <v>70</v>
      </c>
      <c r="C78" s="6">
        <v>17866.330000000002</v>
      </c>
    </row>
    <row r="79" spans="2:3" x14ac:dyDescent="0.25">
      <c r="B79" s="3" t="s">
        <v>71</v>
      </c>
      <c r="C79" s="4">
        <f>535.6+657.2</f>
        <v>1192.8000000000002</v>
      </c>
    </row>
    <row r="80" spans="2:3" x14ac:dyDescent="0.25">
      <c r="B80" s="5" t="s">
        <v>124</v>
      </c>
      <c r="C80" s="6">
        <v>11083.8</v>
      </c>
    </row>
    <row r="81" spans="2:3" x14ac:dyDescent="0.25">
      <c r="B81" s="3" t="s">
        <v>72</v>
      </c>
      <c r="C81" s="4">
        <v>10224.84</v>
      </c>
    </row>
    <row r="82" spans="2:3" x14ac:dyDescent="0.25">
      <c r="B82" s="5" t="s">
        <v>73</v>
      </c>
      <c r="C82" s="6">
        <v>3276.56</v>
      </c>
    </row>
    <row r="83" spans="2:3" x14ac:dyDescent="0.25">
      <c r="B83" s="3" t="s">
        <v>125</v>
      </c>
      <c r="C83" s="4">
        <v>4706.7</v>
      </c>
    </row>
    <row r="84" spans="2:3" x14ac:dyDescent="0.25">
      <c r="B84" s="5" t="s">
        <v>74</v>
      </c>
      <c r="C84" s="6">
        <v>1635.23</v>
      </c>
    </row>
    <row r="85" spans="2:3" x14ac:dyDescent="0.25">
      <c r="B85" s="3" t="s">
        <v>75</v>
      </c>
      <c r="C85" s="4">
        <f>5255.61</f>
        <v>5255.61</v>
      </c>
    </row>
    <row r="86" spans="2:3" x14ac:dyDescent="0.25">
      <c r="B86" s="5" t="s">
        <v>76</v>
      </c>
      <c r="C86" s="6">
        <f>333.72+102.14</f>
        <v>435.86</v>
      </c>
    </row>
    <row r="87" spans="2:3" x14ac:dyDescent="0.25">
      <c r="B87" s="3" t="s">
        <v>77</v>
      </c>
      <c r="C87" s="4">
        <f>1409.04+2541.52</f>
        <v>3950.56</v>
      </c>
    </row>
    <row r="88" spans="2:3" x14ac:dyDescent="0.25">
      <c r="B88" s="5" t="s">
        <v>78</v>
      </c>
      <c r="C88" s="6">
        <v>7323.6</v>
      </c>
    </row>
    <row r="89" spans="2:3" x14ac:dyDescent="0.25">
      <c r="B89" s="3" t="s">
        <v>79</v>
      </c>
      <c r="C89" s="4">
        <v>245.24</v>
      </c>
    </row>
    <row r="90" spans="2:3" x14ac:dyDescent="0.25">
      <c r="B90" s="5" t="s">
        <v>80</v>
      </c>
      <c r="C90" s="6">
        <v>135621.23000000001</v>
      </c>
    </row>
    <row r="91" spans="2:3" x14ac:dyDescent="0.25">
      <c r="B91" s="3" t="s">
        <v>81</v>
      </c>
      <c r="C91" s="7">
        <f>3536.75+6100.86+3405.17+3503.54+3503.54</f>
        <v>20049.86</v>
      </c>
    </row>
    <row r="92" spans="2:3" x14ac:dyDescent="0.25">
      <c r="B92" s="5" t="s">
        <v>82</v>
      </c>
      <c r="C92" s="8">
        <f>1305+1305+1631.25+1305</f>
        <v>5546.25</v>
      </c>
    </row>
    <row r="93" spans="2:3" x14ac:dyDescent="0.25">
      <c r="B93" s="3" t="s">
        <v>83</v>
      </c>
      <c r="C93" s="4">
        <f>599.98</f>
        <v>599.98</v>
      </c>
    </row>
    <row r="94" spans="2:3" x14ac:dyDescent="0.25">
      <c r="B94" s="5" t="s">
        <v>84</v>
      </c>
      <c r="C94" s="6">
        <v>334.45</v>
      </c>
    </row>
    <row r="95" spans="2:3" x14ac:dyDescent="0.25">
      <c r="B95" s="3" t="s">
        <v>85</v>
      </c>
      <c r="C95" s="4">
        <f>6071.23+772.78</f>
        <v>6844.0099999999993</v>
      </c>
    </row>
    <row r="96" spans="2:3" x14ac:dyDescent="0.25">
      <c r="B96" s="5" t="s">
        <v>86</v>
      </c>
      <c r="C96" s="6">
        <v>6800.24</v>
      </c>
    </row>
    <row r="97" spans="2:3" x14ac:dyDescent="0.25">
      <c r="B97" s="3" t="s">
        <v>87</v>
      </c>
      <c r="C97" s="4">
        <f>1396.04+618.45</f>
        <v>2014.49</v>
      </c>
    </row>
    <row r="98" spans="2:3" x14ac:dyDescent="0.25">
      <c r="B98" s="5" t="s">
        <v>88</v>
      </c>
      <c r="C98" s="6">
        <v>3819.33</v>
      </c>
    </row>
    <row r="99" spans="2:3" x14ac:dyDescent="0.25">
      <c r="B99" s="3" t="s">
        <v>89</v>
      </c>
      <c r="C99" s="4">
        <v>40.78</v>
      </c>
    </row>
    <row r="100" spans="2:3" x14ac:dyDescent="0.25">
      <c r="B100" s="5" t="s">
        <v>90</v>
      </c>
      <c r="C100" s="6">
        <f>11427.65</f>
        <v>11427.65</v>
      </c>
    </row>
    <row r="101" spans="2:3" x14ac:dyDescent="0.25">
      <c r="B101" s="3" t="s">
        <v>91</v>
      </c>
      <c r="C101" s="4">
        <f>388.84+12730.46+7574.72</f>
        <v>20694.02</v>
      </c>
    </row>
    <row r="102" spans="2:3" x14ac:dyDescent="0.25">
      <c r="B102" s="5" t="s">
        <v>92</v>
      </c>
      <c r="C102" s="8">
        <f>2454.55+5889.8</f>
        <v>8344.35</v>
      </c>
    </row>
    <row r="103" spans="2:3" x14ac:dyDescent="0.25">
      <c r="B103" s="3" t="s">
        <v>93</v>
      </c>
      <c r="C103" s="4">
        <v>1069.29</v>
      </c>
    </row>
    <row r="104" spans="2:3" x14ac:dyDescent="0.25">
      <c r="B104" s="5" t="s">
        <v>94</v>
      </c>
      <c r="C104" s="6">
        <v>16293.67</v>
      </c>
    </row>
    <row r="105" spans="2:3" x14ac:dyDescent="0.25">
      <c r="B105" s="3" t="s">
        <v>95</v>
      </c>
      <c r="C105" s="4">
        <v>12610.62</v>
      </c>
    </row>
    <row r="106" spans="2:3" x14ac:dyDescent="0.25">
      <c r="B106" s="5" t="s">
        <v>96</v>
      </c>
      <c r="C106" s="6">
        <f>210.58+2357.26+83.84+211.64+377.5</f>
        <v>3240.82</v>
      </c>
    </row>
    <row r="107" spans="2:3" x14ac:dyDescent="0.25">
      <c r="B107" s="3" t="s">
        <v>97</v>
      </c>
      <c r="C107" s="4">
        <v>3641.22</v>
      </c>
    </row>
    <row r="108" spans="2:3" x14ac:dyDescent="0.25">
      <c r="B108" s="5" t="s">
        <v>98</v>
      </c>
      <c r="C108" s="8">
        <f>1305+3915</f>
        <v>5220</v>
      </c>
    </row>
    <row r="109" spans="2:3" x14ac:dyDescent="0.25">
      <c r="B109" s="3" t="s">
        <v>126</v>
      </c>
      <c r="C109" s="4">
        <v>11684.04</v>
      </c>
    </row>
    <row r="110" spans="2:3" x14ac:dyDescent="0.25">
      <c r="B110" s="5" t="s">
        <v>99</v>
      </c>
      <c r="C110" s="6">
        <v>3388.65</v>
      </c>
    </row>
    <row r="111" spans="2:3" x14ac:dyDescent="0.25">
      <c r="B111" s="9" t="s">
        <v>100</v>
      </c>
      <c r="C111" s="4">
        <v>39083.53</v>
      </c>
    </row>
    <row r="112" spans="2:3" x14ac:dyDescent="0.25">
      <c r="B112" s="5" t="s">
        <v>101</v>
      </c>
      <c r="C112" s="8">
        <f>7031.84+1078.56</f>
        <v>8110.4</v>
      </c>
    </row>
    <row r="113" spans="2:3" x14ac:dyDescent="0.25">
      <c r="B113" s="3" t="s">
        <v>127</v>
      </c>
      <c r="C113" s="4">
        <v>7241.04</v>
      </c>
    </row>
    <row r="114" spans="2:3" x14ac:dyDescent="0.25">
      <c r="B114" s="5" t="s">
        <v>117</v>
      </c>
      <c r="C114" s="6">
        <v>22701.48</v>
      </c>
    </row>
    <row r="115" spans="2:3" x14ac:dyDescent="0.25">
      <c r="B115" s="3" t="s">
        <v>128</v>
      </c>
      <c r="C115" s="4">
        <v>24421.439999999999</v>
      </c>
    </row>
    <row r="116" spans="2:3" x14ac:dyDescent="0.25">
      <c r="B116" s="5" t="s">
        <v>116</v>
      </c>
      <c r="C116" s="6">
        <v>40364.35</v>
      </c>
    </row>
    <row r="117" spans="2:3" x14ac:dyDescent="0.25">
      <c r="B117" s="3" t="s">
        <v>102</v>
      </c>
      <c r="C117" s="4">
        <f>413.05+33.08</f>
        <v>446.13</v>
      </c>
    </row>
    <row r="118" spans="2:3" x14ac:dyDescent="0.25">
      <c r="B118" s="5" t="s">
        <v>103</v>
      </c>
      <c r="C118" s="6">
        <f>10140.52+10043.39+3352.03</f>
        <v>23535.94</v>
      </c>
    </row>
    <row r="119" spans="2:3" x14ac:dyDescent="0.25">
      <c r="B119" s="3" t="s">
        <v>104</v>
      </c>
      <c r="C119" s="4">
        <f>820.39+2660.49</f>
        <v>3480.8799999999997</v>
      </c>
    </row>
    <row r="120" spans="2:3" x14ac:dyDescent="0.25">
      <c r="B120" s="5" t="s">
        <v>105</v>
      </c>
      <c r="C120" s="6">
        <v>1854</v>
      </c>
    </row>
    <row r="121" spans="2:3" x14ac:dyDescent="0.25">
      <c r="B121" s="3" t="s">
        <v>106</v>
      </c>
      <c r="C121" s="4">
        <v>3244.46</v>
      </c>
    </row>
    <row r="122" spans="2:3" x14ac:dyDescent="0.25">
      <c r="B122" s="5" t="s">
        <v>107</v>
      </c>
      <c r="C122" s="6">
        <v>958.48</v>
      </c>
    </row>
    <row r="123" spans="2:3" x14ac:dyDescent="0.25">
      <c r="B123" s="3" t="s">
        <v>108</v>
      </c>
      <c r="C123" s="4">
        <v>9332.4</v>
      </c>
    </row>
    <row r="124" spans="2:3" x14ac:dyDescent="0.25">
      <c r="B124" s="5" t="s">
        <v>109</v>
      </c>
      <c r="C124" s="6">
        <v>24042.3</v>
      </c>
    </row>
    <row r="125" spans="2:3" x14ac:dyDescent="0.25">
      <c r="B125" s="3" t="s">
        <v>110</v>
      </c>
      <c r="C125" s="4">
        <v>24043.200000000001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4B4E2B-D61E-446B-B17B-850351CBD0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cp:lastModifiedBy>Saliha</cp:lastModifiedBy>
  <dcterms:created xsi:type="dcterms:W3CDTF">2025-06-21T10:21:50Z</dcterms:created>
  <dcterms:modified xsi:type="dcterms:W3CDTF">2025-06-23T05:03:53Z</dcterms:modified>
</cp:coreProperties>
</file>