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Writing Excel Formulas Efficiently/"/>
    </mc:Choice>
  </mc:AlternateContent>
  <xr:revisionPtr revIDLastSave="211" documentId="8_{6C611CE2-A693-4A94-9939-BF1DBB8B4A61}" xr6:coauthVersionLast="47" xr6:coauthVersionMax="47" xr10:uidLastSave="{0F527B6A-8DCD-4504-AD4F-912EC7B6D508}"/>
  <bookViews>
    <workbookView xWindow="-120" yWindow="-120" windowWidth="29040" windowHeight="15720" activeTab="1" xr2:uid="{00000000-000D-0000-FFFF-FFFF00000000}"/>
  </bookViews>
  <sheets>
    <sheet name="Copyright" sheetId="7" r:id="rId1"/>
    <sheet name="TOC" sheetId="6" r:id="rId2"/>
    <sheet name="References 1" sheetId="1" r:id="rId3"/>
    <sheet name="References 2" sheetId="2" r:id="rId4"/>
    <sheet name="Named Ranges" sheetId="3" r:id="rId5"/>
    <sheet name="Excel Tables" sheetId="4" r:id="rId6"/>
    <sheet name="Spilled Arrays" sheetId="5" r:id="rId7"/>
    <sheet name="More Resources" sheetId="8" r:id="rId8"/>
  </sheets>
  <definedNames>
    <definedName name="Dept">'Named Ranges'!$A$2:$A$64</definedName>
    <definedName name="Salary">'Named Ranges'!$D$2:$D$64</definedName>
    <definedName name="Year">'Named Ranges'!$C$2:$C$64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5" l="1" a="1"/>
  <c r="E2" i="5" s="1"/>
  <c r="F2" i="5" s="1" a="1"/>
  <c r="F2" i="5" s="1"/>
  <c r="G2" i="2"/>
  <c r="G3" i="3"/>
  <c r="I6" i="4" l="1"/>
  <c r="H6" i="4"/>
  <c r="G6" i="4"/>
  <c r="I5" i="4"/>
  <c r="H5" i="4"/>
  <c r="G5" i="4"/>
  <c r="I4" i="4"/>
  <c r="H4" i="4"/>
  <c r="G4" i="4"/>
  <c r="I3" i="4"/>
  <c r="H3" i="4"/>
  <c r="G3" i="4"/>
  <c r="I2" i="4"/>
  <c r="H2" i="4"/>
  <c r="G2" i="4"/>
  <c r="H2" i="3"/>
  <c r="I2" i="3"/>
  <c r="H3" i="3"/>
  <c r="I3" i="3"/>
  <c r="H4" i="3"/>
  <c r="I4" i="3"/>
  <c r="H5" i="3"/>
  <c r="I5" i="3"/>
  <c r="H6" i="3"/>
  <c r="I6" i="3"/>
  <c r="G4" i="3"/>
  <c r="G5" i="3"/>
  <c r="G6" i="3"/>
  <c r="G2" i="3"/>
  <c r="H2" i="2"/>
  <c r="I2" i="2"/>
  <c r="H3" i="2"/>
  <c r="I3" i="2"/>
  <c r="H4" i="2"/>
  <c r="I4" i="2"/>
  <c r="H5" i="2"/>
  <c r="I5" i="2"/>
  <c r="H6" i="2"/>
  <c r="I6" i="2"/>
  <c r="G3" i="2"/>
  <c r="G4" i="2"/>
  <c r="G5" i="2"/>
  <c r="G6" i="2"/>
  <c r="F6" i="1"/>
  <c r="F5" i="1"/>
  <c r="F4" i="1"/>
  <c r="F3" i="1"/>
  <c r="F2" i="1"/>
  <c r="F7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<sst xmlns="http://schemas.openxmlformats.org/spreadsheetml/2006/main" count="345" uniqueCount="81">
  <si>
    <t>Dept.</t>
  </si>
  <si>
    <t>Employee ID</t>
  </si>
  <si>
    <t>Admin</t>
  </si>
  <si>
    <t>Finance</t>
  </si>
  <si>
    <t>HR</t>
  </si>
  <si>
    <t>Sales</t>
  </si>
  <si>
    <t>IT</t>
  </si>
  <si>
    <t>Efficient Formula</t>
  </si>
  <si>
    <t>Emp. Count</t>
  </si>
  <si>
    <t>Inefficient Formula in Column F</t>
  </si>
  <si>
    <t>=COUNTIF($A$2:$A$22,E2)</t>
  </si>
  <si>
    <t>=COUNTIF($A$2:$A$22,E3)</t>
  </si>
  <si>
    <t>=COUNTIF($A$2:$A$22,E4)</t>
  </si>
  <si>
    <t>=COUNTIF($A$2:$A$22,E5)</t>
  </si>
  <si>
    <t>=COUNTIF($A$2:$A$22,E6)</t>
  </si>
  <si>
    <t>Salary</t>
  </si>
  <si>
    <t>Year</t>
  </si>
  <si>
    <t>Writing Formulas Efficiently</t>
  </si>
  <si>
    <t>Named Ranges</t>
  </si>
  <si>
    <t>Excel Tables</t>
  </si>
  <si>
    <t>=COUNTIF($A$2:$A$22,"Admin")</t>
  </si>
  <si>
    <t>=COUNTIF($A$2:$A$22,"Finance")</t>
  </si>
  <si>
    <t>=COUNTIF($A$2:$A$22,"HR")</t>
  </si>
  <si>
    <t>=COUNTIF($A$2:$A$22,"IT")</t>
  </si>
  <si>
    <t>=COUNTIF($A$2:$A$22,"Sales")</t>
  </si>
  <si>
    <t>Spilled Arrays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</si>
  <si>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</si>
  <si>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</si>
  <si>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</si>
  <si>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</si>
  <si>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</si>
  <si>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</si>
  <si>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</si>
  <si>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</si>
  <si>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</si>
  <si>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</si>
  <si>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</si>
  <si>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</si>
  <si>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</si>
  <si>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</si>
  <si>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</si>
  <si>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</si>
  <si>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</si>
  <si>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</si>
  <si>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</si>
  <si>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</si>
  <si>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</si>
  <si>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</si>
  <si>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</si>
  <si>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</si>
  <si>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</si>
  <si>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</si>
  <si>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</si>
  <si>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</si>
  <si>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</si>
  <si>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</si>
  <si>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</si>
  <si>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</si>
  <si>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</si>
  <si>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</si>
  <si>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</si>
  <si>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</si>
  <si>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</si>
  <si>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</si>
  <si>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</si>
  <si>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</si>
  <si>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</si>
  <si>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</si>
  <si>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</si>
  <si>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</si>
  <si>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</si>
  <si>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</si>
  <si>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</si>
  <si>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</si>
  <si>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</si>
  <si>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</si>
  <si>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</si>
  <si>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</si>
  <si>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or more Tips &amp; Tutorials</t>
  </si>
  <si>
    <t>Inefficient References 1</t>
  </si>
  <si>
    <t>Inefficient References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</si>
</sst>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E&quot;0000"/>
    <numFmt numFmtId="165" formatCode="#,##0_ ;\-#,##0\ "/>
    <numFmt numFmtId="166" formatCode="@*.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9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/>
    </xf>
    <xf numFmtId="0" fontId="0" fillId="0" borderId="0" xfId="0" applyAlignment="1">
      <alignment vertical="center"/>
    </xf>
    <xf numFmtId="165" fontId="0" fillId="0" borderId="0" xfId="1" applyNumberFormat="1" applyFont="1"/>
    <xf numFmtId="3" fontId="0" fillId="0" borderId="0" xfId="0" applyNumberForma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0" fillId="2" borderId="0" xfId="0" applyFill="1"/>
    <xf numFmtId="0" fontId="4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166" fontId="0" fillId="0" borderId="0" xfId="0" applyNumberFormat="1" applyAlignment="1">
      <alignment horizontal="left" indent="1"/>
    </xf>
    <xf numFmtId="0" fontId="7" fillId="0" borderId="0" xfId="2"/>
    <xf numFmtId="0" fontId="8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6">
    <dxf>
      <numFmt numFmtId="164" formatCode="&quot;E&quot;0000"/>
    </dxf>
    <dxf>
      <border outline="0">
        <bottom style="thin">
          <color indexed="64"/>
        </bottom>
      </border>
    </dxf>
    <dxf>
      <numFmt numFmtId="3" formatCode="#,##0"/>
    </dxf>
    <dxf>
      <numFmt numFmtId="164" formatCode="&quot;E&quot;0000"/>
    </dxf>
    <dxf>
      <border outline="0">
        <bottom style="thin">
          <color indexed="64"/>
        </bottom>
      </border>
    </dxf>
    <dxf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hyperlink" Target="#'Named Ranges'!A1"/><Relationship Id="rId7" Type="http://schemas.openxmlformats.org/officeDocument/2006/relationships/image" Target="../media/image6.png"/><Relationship Id="rId2" Type="http://schemas.openxmlformats.org/officeDocument/2006/relationships/hyperlink" Target="#'References 2'!A1"/><Relationship Id="rId1" Type="http://schemas.openxmlformats.org/officeDocument/2006/relationships/hyperlink" Target="#'References 1'!A1"/><Relationship Id="rId6" Type="http://schemas.openxmlformats.org/officeDocument/2006/relationships/image" Target="../media/image5.png"/><Relationship Id="rId5" Type="http://schemas.openxmlformats.org/officeDocument/2006/relationships/hyperlink" Target="#'Spilled Arrays'!A1"/><Relationship Id="rId4" Type="http://schemas.openxmlformats.org/officeDocument/2006/relationships/hyperlink" Target="#'Excel Tabl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hyperlink" Target="#TOC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TOC!A1"/><Relationship Id="rId1" Type="http://schemas.openxmlformats.org/officeDocument/2006/relationships/image" Target="../media/image10.png"/><Relationship Id="rId4" Type="http://schemas.openxmlformats.org/officeDocument/2006/relationships/image" Target="../media/image9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hyperlink" Target="#TOC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TOC!A1"/><Relationship Id="rId1" Type="http://schemas.openxmlformats.org/officeDocument/2006/relationships/image" Target="../media/image11.png"/><Relationship Id="rId4" Type="http://schemas.openxmlformats.org/officeDocument/2006/relationships/image" Target="../media/image9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hyperlink" Target="#TOC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4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3.png"/><Relationship Id="rId5" Type="http://schemas.openxmlformats.org/officeDocument/2006/relationships/image" Target="../media/image3.png"/><Relationship Id="rId15" Type="http://schemas.openxmlformats.org/officeDocument/2006/relationships/image" Target="../media/image15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2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625CC8-87EF-4A04-8CC5-DB8199B42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585552DE-8214-4C35-97FF-CE0F17C5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6242E618-1F3B-444B-8571-E167A10A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57150</xdr:rowOff>
    </xdr:from>
    <xdr:to>
      <xdr:col>1</xdr:col>
      <xdr:colOff>1419225</xdr:colOff>
      <xdr:row>2</xdr:row>
      <xdr:rowOff>428625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86000" y="866775"/>
          <a:ext cx="1304925" cy="3714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1</xdr:col>
      <xdr:colOff>114300</xdr:colOff>
      <xdr:row>3</xdr:row>
      <xdr:rowOff>66675</xdr:rowOff>
    </xdr:from>
    <xdr:to>
      <xdr:col>1</xdr:col>
      <xdr:colOff>1419225</xdr:colOff>
      <xdr:row>3</xdr:row>
      <xdr:rowOff>438150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86000" y="1371600"/>
          <a:ext cx="1304925" cy="3714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1</xdr:col>
      <xdr:colOff>114300</xdr:colOff>
      <xdr:row>4</xdr:row>
      <xdr:rowOff>76200</xdr:rowOff>
    </xdr:from>
    <xdr:to>
      <xdr:col>1</xdr:col>
      <xdr:colOff>1419225</xdr:colOff>
      <xdr:row>4</xdr:row>
      <xdr:rowOff>447675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86000" y="1876425"/>
          <a:ext cx="1304925" cy="3714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1</xdr:col>
      <xdr:colOff>114300</xdr:colOff>
      <xdr:row>5</xdr:row>
      <xdr:rowOff>85725</xdr:rowOff>
    </xdr:from>
    <xdr:to>
      <xdr:col>1</xdr:col>
      <xdr:colOff>1419225</xdr:colOff>
      <xdr:row>5</xdr:row>
      <xdr:rowOff>457200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86000" y="2381250"/>
          <a:ext cx="1304925" cy="3714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>
    <xdr:from>
      <xdr:col>1</xdr:col>
      <xdr:colOff>114300</xdr:colOff>
      <xdr:row>6</xdr:row>
      <xdr:rowOff>95250</xdr:rowOff>
    </xdr:from>
    <xdr:to>
      <xdr:col>1</xdr:col>
      <xdr:colOff>1419225</xdr:colOff>
      <xdr:row>6</xdr:row>
      <xdr:rowOff>466725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86000" y="2886075"/>
          <a:ext cx="1304925" cy="3714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go to sheet</a:t>
          </a:r>
        </a:p>
      </xdr:txBody>
    </xdr:sp>
    <xdr:clientData/>
  </xdr:twoCellAnchor>
  <xdr:twoCellAnchor editAs="oneCell">
    <xdr:from>
      <xdr:col>5</xdr:col>
      <xdr:colOff>981075</xdr:colOff>
      <xdr:row>0</xdr:row>
      <xdr:rowOff>66676</xdr:rowOff>
    </xdr:from>
    <xdr:to>
      <xdr:col>10</xdr:col>
      <xdr:colOff>131835</xdr:colOff>
      <xdr:row>0</xdr:row>
      <xdr:rowOff>561250</xdr:rowOff>
    </xdr:to>
    <xdr:pic>
      <xdr:nvPicPr>
        <xdr:cNvPr id="14" name="Picture 13" descr="A green text on a black background&#10;&#10;Description automatically generated">
          <a:extLst>
            <a:ext uri="{FF2B5EF4-FFF2-40B4-BE49-F238E27FC236}">
              <a16:creationId xmlns:a16="http://schemas.microsoft.com/office/drawing/2014/main" id="{F9FF3ED8-C4B7-0483-0897-7CD9A47B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66676"/>
          <a:ext cx="3589410" cy="494574"/>
        </a:xfrm>
        <a:prstGeom prst="rect">
          <a:avLst/>
        </a:prstGeom>
      </xdr:spPr>
    </xdr:pic>
    <xdr:clientData/>
  </xdr:twoCellAnchor>
  <xdr:twoCellAnchor editAs="absolute">
    <xdr:from>
      <xdr:col>1</xdr:col>
      <xdr:colOff>1400175</xdr:colOff>
      <xdr:row>0</xdr:row>
      <xdr:rowOff>161925</xdr:rowOff>
    </xdr:from>
    <xdr:to>
      <xdr:col>3</xdr:col>
      <xdr:colOff>428625</xdr:colOff>
      <xdr:row>0</xdr:row>
      <xdr:rowOff>457200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6B33B7C-0819-43AA-896A-0E710FD87CAD}"/>
            </a:ext>
          </a:extLst>
        </xdr:cNvPr>
        <xdr:cNvGrpSpPr/>
      </xdr:nvGrpSpPr>
      <xdr:grpSpPr>
        <a:xfrm>
          <a:off x="3238914" y="161925"/>
          <a:ext cx="1165363" cy="295275"/>
          <a:chOff x="4486275" y="142875"/>
          <a:chExt cx="1162050" cy="295275"/>
        </a:xfrm>
      </xdr:grpSpPr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B823F522-CA01-245C-B790-010F7682930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7" name="Graphic 16" descr="Document">
            <a:extLst>
              <a:ext uri="{FF2B5EF4-FFF2-40B4-BE49-F238E27FC236}">
                <a16:creationId xmlns:a16="http://schemas.microsoft.com/office/drawing/2014/main" id="{CA309889-73E5-C6EE-084E-44C45DC112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571499</xdr:colOff>
      <xdr:row>0</xdr:row>
      <xdr:rowOff>161925</xdr:rowOff>
    </xdr:from>
    <xdr:to>
      <xdr:col>5</xdr:col>
      <xdr:colOff>714374</xdr:colOff>
      <xdr:row>0</xdr:row>
      <xdr:rowOff>457200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CBE56D7-1490-4147-A758-3F139F0930C6}"/>
            </a:ext>
          </a:extLst>
        </xdr:cNvPr>
        <xdr:cNvGrpSpPr/>
      </xdr:nvGrpSpPr>
      <xdr:grpSpPr>
        <a:xfrm>
          <a:off x="4547151" y="161925"/>
          <a:ext cx="1368701" cy="295275"/>
          <a:chOff x="5400674" y="152400"/>
          <a:chExt cx="1362075" cy="295275"/>
        </a:xfrm>
      </xdr:grpSpPr>
      <xdr:sp macro="" textlink="">
        <xdr:nvSpPr>
          <xdr:cNvPr id="19" name="Rectangle: Rounded Corners 18">
            <a:extLst>
              <a:ext uri="{FF2B5EF4-FFF2-40B4-BE49-F238E27FC236}">
                <a16:creationId xmlns:a16="http://schemas.microsoft.com/office/drawing/2014/main" id="{07438694-949F-1ED4-995A-72E0B6C9626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1D47308D-57EA-DFC7-7CE5-C0439FA07CB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21" name="Rectangle: Rounded Corners 20">
              <a:extLst>
                <a:ext uri="{FF2B5EF4-FFF2-40B4-BE49-F238E27FC236}">
                  <a16:creationId xmlns:a16="http://schemas.microsoft.com/office/drawing/2014/main" id="{C9B0C317-D909-E81D-A89D-53BDFB8F45C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22" name="Isosceles Triangle 21">
              <a:extLst>
                <a:ext uri="{FF2B5EF4-FFF2-40B4-BE49-F238E27FC236}">
                  <a16:creationId xmlns:a16="http://schemas.microsoft.com/office/drawing/2014/main" id="{F8D057B8-866A-2223-D31C-B1F7408C8CB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47625</xdr:rowOff>
    </xdr:from>
    <xdr:to>
      <xdr:col>10</xdr:col>
      <xdr:colOff>297902</xdr:colOff>
      <xdr:row>1</xdr:row>
      <xdr:rowOff>160734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1FAA7B3-715D-44BE-B634-BA099B778274}"/>
            </a:ext>
          </a:extLst>
        </xdr:cNvPr>
        <xdr:cNvGrpSpPr/>
      </xdr:nvGrpSpPr>
      <xdr:grpSpPr>
        <a:xfrm>
          <a:off x="7317581" y="47625"/>
          <a:ext cx="1302790" cy="303609"/>
          <a:chOff x="4542234" y="117255"/>
          <a:chExt cx="1300163" cy="273269"/>
        </a:xfrm>
      </xdr:grpSpPr>
      <xdr:sp macro="" textlink="">
        <xdr:nvSpPr>
          <xdr:cNvPr id="4" name="Rounded Rectangl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E29DC1E-A64C-BDA5-5337-41E5F768096C}"/>
              </a:ext>
            </a:extLst>
          </xdr:cNvPr>
          <xdr:cNvSpPr/>
        </xdr:nvSpPr>
        <xdr:spPr>
          <a:xfrm>
            <a:off x="4542234" y="133351"/>
            <a:ext cx="1300163" cy="247650"/>
          </a:xfrm>
          <a:prstGeom prst="round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100"/>
              <a:t>Back to TOC</a:t>
            </a:r>
          </a:p>
        </xdr:txBody>
      </xdr:sp>
      <xdr:pic>
        <xdr:nvPicPr>
          <xdr:cNvPr id="5" name="Graphic 4" descr="Back outline">
            <a:extLst>
              <a:ext uri="{FF2B5EF4-FFF2-40B4-BE49-F238E27FC236}">
                <a16:creationId xmlns:a16="http://schemas.microsoft.com/office/drawing/2014/main" id="{CF2052A9-9032-E4AD-39A6-9F2DD8713E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561284" y="117255"/>
            <a:ext cx="273269" cy="27326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367508</xdr:colOff>
      <xdr:row>3</xdr:row>
      <xdr:rowOff>45001</xdr:rowOff>
    </xdr:from>
    <xdr:to>
      <xdr:col>19</xdr:col>
      <xdr:colOff>585794</xdr:colOff>
      <xdr:row>15</xdr:row>
      <xdr:rowOff>187572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282408" y="807001"/>
          <a:ext cx="6314286" cy="2428571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352425</xdr:colOff>
      <xdr:row>9</xdr:row>
      <xdr:rowOff>114300</xdr:rowOff>
    </xdr:from>
    <xdr:to>
      <xdr:col>15</xdr:col>
      <xdr:colOff>352425</xdr:colOff>
      <xdr:row>12</xdr:row>
      <xdr:rowOff>123825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8924925" y="2019300"/>
          <a:ext cx="0" cy="5810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8</xdr:row>
      <xdr:rowOff>133350</xdr:rowOff>
    </xdr:from>
    <xdr:to>
      <xdr:col>17</xdr:col>
      <xdr:colOff>419100</xdr:colOff>
      <xdr:row>8</xdr:row>
      <xdr:rowOff>133350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305925" y="1847850"/>
          <a:ext cx="9048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9</xdr:row>
      <xdr:rowOff>66675</xdr:rowOff>
    </xdr:from>
    <xdr:to>
      <xdr:col>17</xdr:col>
      <xdr:colOff>285750</xdr:colOff>
      <xdr:row>12</xdr:row>
      <xdr:rowOff>95250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9258300" y="1971675"/>
          <a:ext cx="819150" cy="6000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223472</xdr:colOff>
      <xdr:row>0</xdr:row>
      <xdr:rowOff>84993</xdr:rowOff>
    </xdr:from>
    <xdr:to>
      <xdr:col>11</xdr:col>
      <xdr:colOff>311824</xdr:colOff>
      <xdr:row>1</xdr:row>
      <xdr:rowOff>167762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A6BAC3B-943C-4198-AA0E-48D997AA27EB}"/>
            </a:ext>
          </a:extLst>
        </xdr:cNvPr>
        <xdr:cNvGrpSpPr/>
      </xdr:nvGrpSpPr>
      <xdr:grpSpPr>
        <a:xfrm>
          <a:off x="5139837" y="84993"/>
          <a:ext cx="1304622" cy="273269"/>
          <a:chOff x="4542234" y="117255"/>
          <a:chExt cx="1300163" cy="273269"/>
        </a:xfrm>
      </xdr:grpSpPr>
      <xdr:sp macro="" textlink="">
        <xdr:nvSpPr>
          <xdr:cNvPr id="7" name="Rounded Rectangl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C1B7891-A6FA-7437-BFA5-F920013744F4}"/>
              </a:ext>
            </a:extLst>
          </xdr:cNvPr>
          <xdr:cNvSpPr/>
        </xdr:nvSpPr>
        <xdr:spPr>
          <a:xfrm>
            <a:off x="4542234" y="133351"/>
            <a:ext cx="1300163" cy="247650"/>
          </a:xfrm>
          <a:prstGeom prst="round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100"/>
              <a:t>Back to TOC</a:t>
            </a:r>
          </a:p>
        </xdr:txBody>
      </xdr:sp>
      <xdr:pic>
        <xdr:nvPicPr>
          <xdr:cNvPr id="8" name="Graphic 7" descr="Back outline">
            <a:extLst>
              <a:ext uri="{FF2B5EF4-FFF2-40B4-BE49-F238E27FC236}">
                <a16:creationId xmlns:a16="http://schemas.microsoft.com/office/drawing/2014/main" id="{5A9DECE4-1263-410B-C55F-A9EB6D160D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561284" y="117255"/>
            <a:ext cx="273269" cy="27326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100012</xdr:rowOff>
    </xdr:from>
    <xdr:to>
      <xdr:col>11</xdr:col>
      <xdr:colOff>488402</xdr:colOff>
      <xdr:row>1</xdr:row>
      <xdr:rowOff>182781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6E6E08C-7FD4-4ECB-9638-7CF6F17EBCF8}"/>
            </a:ext>
          </a:extLst>
        </xdr:cNvPr>
        <xdr:cNvGrpSpPr/>
      </xdr:nvGrpSpPr>
      <xdr:grpSpPr>
        <a:xfrm>
          <a:off x="5626894" y="100012"/>
          <a:ext cx="1302789" cy="273269"/>
          <a:chOff x="4542234" y="117255"/>
          <a:chExt cx="1300163" cy="273269"/>
        </a:xfrm>
      </xdr:grpSpPr>
      <xdr:sp macro="" textlink="">
        <xdr:nvSpPr>
          <xdr:cNvPr id="4" name="Rounded Rectangl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E15A5D2-C68D-615E-6476-15A87978C916}"/>
              </a:ext>
            </a:extLst>
          </xdr:cNvPr>
          <xdr:cNvSpPr/>
        </xdr:nvSpPr>
        <xdr:spPr>
          <a:xfrm>
            <a:off x="4542234" y="133351"/>
            <a:ext cx="1300163" cy="247650"/>
          </a:xfrm>
          <a:prstGeom prst="round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100"/>
              <a:t>Back to TOC</a:t>
            </a:r>
          </a:p>
        </xdr:txBody>
      </xdr:sp>
      <xdr:pic>
        <xdr:nvPicPr>
          <xdr:cNvPr id="5" name="Graphic 4" descr="Back outline">
            <a:extLst>
              <a:ext uri="{FF2B5EF4-FFF2-40B4-BE49-F238E27FC236}">
                <a16:creationId xmlns:a16="http://schemas.microsoft.com/office/drawing/2014/main" id="{00125D55-AB68-4207-2608-241F783C41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561284" y="117255"/>
            <a:ext cx="273269" cy="273269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4</xdr:row>
      <xdr:rowOff>9525</xdr:rowOff>
    </xdr:from>
    <xdr:to>
      <xdr:col>20</xdr:col>
      <xdr:colOff>133350</xdr:colOff>
      <xdr:row>16</xdr:row>
      <xdr:rowOff>9239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A20F2D7-70B1-734A-00EC-F7C3F8676F28}"/>
            </a:ext>
          </a:extLst>
        </xdr:cNvPr>
        <xdr:cNvGrpSpPr/>
      </xdr:nvGrpSpPr>
      <xdr:grpSpPr>
        <a:xfrm>
          <a:off x="5397062" y="771525"/>
          <a:ext cx="6396202" cy="2285714"/>
          <a:chOff x="5619750" y="809625"/>
          <a:chExt cx="6381750" cy="2285714"/>
        </a:xfrm>
        <a:effectLst>
          <a:outerShdw blurRad="63500" sx="102000" sy="102000" algn="ctr" rotWithShape="0">
            <a:prstClr val="black">
              <a:alpha val="40000"/>
            </a:prstClr>
          </a:outerShdw>
        </a:effectLst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A8749D9-B0F5-DCA3-1255-EBF2AC7E48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19750" y="809625"/>
            <a:ext cx="5390476" cy="2285714"/>
          </a:xfrm>
          <a:prstGeom prst="rect">
            <a:avLst/>
          </a:prstGeom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B06A3118-42FB-5A84-E5EC-17E5FF739F51}"/>
              </a:ext>
            </a:extLst>
          </xdr:cNvPr>
          <xdr:cNvSpPr/>
        </xdr:nvSpPr>
        <xdr:spPr>
          <a:xfrm>
            <a:off x="6705600" y="2152650"/>
            <a:ext cx="2733675" cy="666750"/>
          </a:xfrm>
          <a:prstGeom prst="rect">
            <a:avLst/>
          </a:prstGeom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100"/>
              <a:t>As you start</a:t>
            </a:r>
            <a:r>
              <a:rPr lang="en-AU" sz="1100" baseline="0"/>
              <a:t> to enter the structured reference in the formula a list of possible options appears for you to choose from.</a:t>
            </a:r>
            <a:endParaRPr lang="en-AU" sz="1100"/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8B369182-161A-4886-2755-FAFAE4A356F5}"/>
              </a:ext>
            </a:extLst>
          </xdr:cNvPr>
          <xdr:cNvCxnSpPr/>
        </xdr:nvCxnSpPr>
        <xdr:spPr>
          <a:xfrm flipV="1">
            <a:off x="9305925" y="2124075"/>
            <a:ext cx="581025" cy="314325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D0245ED9-4542-D731-FE07-AED50957181D}"/>
              </a:ext>
            </a:extLst>
          </xdr:cNvPr>
          <xdr:cNvSpPr/>
        </xdr:nvSpPr>
        <xdr:spPr>
          <a:xfrm>
            <a:off x="10820400" y="1819275"/>
            <a:ext cx="152400" cy="552450"/>
          </a:xfrm>
          <a:prstGeom prst="rightBrace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BDC99020-35FE-B78F-BB93-B37C51D0A3CE}"/>
              </a:ext>
            </a:extLst>
          </xdr:cNvPr>
          <xdr:cNvSpPr txBox="1"/>
        </xdr:nvSpPr>
        <xdr:spPr>
          <a:xfrm>
            <a:off x="10963275" y="1971675"/>
            <a:ext cx="103822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Table Columns</a:t>
            </a:r>
          </a:p>
        </xdr:txBody>
      </xdr:sp>
      <xdr:sp macro="" textlink="">
        <xdr:nvSpPr>
          <xdr:cNvPr id="15" name="Right Brace 14">
            <a:extLst>
              <a:ext uri="{FF2B5EF4-FFF2-40B4-BE49-F238E27FC236}">
                <a16:creationId xmlns:a16="http://schemas.microsoft.com/office/drawing/2014/main" id="{97048C34-806D-32A7-33D4-592BB19D64D5}"/>
              </a:ext>
            </a:extLst>
          </xdr:cNvPr>
          <xdr:cNvSpPr/>
        </xdr:nvSpPr>
        <xdr:spPr>
          <a:xfrm>
            <a:off x="10820400" y="2457450"/>
            <a:ext cx="152400" cy="552450"/>
          </a:xfrm>
          <a:prstGeom prst="rightBrace">
            <a:avLst/>
          </a:prstGeom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CCF123F3-1BD4-B3AE-4B5D-EB1979DE728F}"/>
              </a:ext>
            </a:extLst>
          </xdr:cNvPr>
          <xdr:cNvSpPr txBox="1"/>
        </xdr:nvSpPr>
        <xdr:spPr>
          <a:xfrm>
            <a:off x="10963275" y="2609850"/>
            <a:ext cx="103822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Table Elements</a:t>
            </a:r>
          </a:p>
        </xdr:txBody>
      </xdr:sp>
    </xdr:grpSp>
    <xdr:clientData/>
  </xdr:twoCellAnchor>
  <xdr:twoCellAnchor>
    <xdr:from>
      <xdr:col>9</xdr:col>
      <xdr:colOff>561975</xdr:colOff>
      <xdr:row>0</xdr:row>
      <xdr:rowOff>133350</xdr:rowOff>
    </xdr:from>
    <xdr:to>
      <xdr:col>12</xdr:col>
      <xdr:colOff>40727</xdr:colOff>
      <xdr:row>2</xdr:row>
      <xdr:rowOff>25619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C2E2A5B-D208-4B98-9815-E4BD6BCE6DDC}"/>
            </a:ext>
          </a:extLst>
        </xdr:cNvPr>
        <xdr:cNvGrpSpPr/>
      </xdr:nvGrpSpPr>
      <xdr:grpSpPr>
        <a:xfrm>
          <a:off x="5501837" y="133350"/>
          <a:ext cx="1311493" cy="273269"/>
          <a:chOff x="4542234" y="117255"/>
          <a:chExt cx="1300163" cy="273269"/>
        </a:xfrm>
      </xdr:grpSpPr>
      <xdr:sp macro="" textlink="">
        <xdr:nvSpPr>
          <xdr:cNvPr id="3" name="Rounded Rectangl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6E5FCFE-73BE-66A5-A968-75B92A8BC5C9}"/>
              </a:ext>
            </a:extLst>
          </xdr:cNvPr>
          <xdr:cNvSpPr/>
        </xdr:nvSpPr>
        <xdr:spPr>
          <a:xfrm>
            <a:off x="4542234" y="133351"/>
            <a:ext cx="1300163" cy="247650"/>
          </a:xfrm>
          <a:prstGeom prst="round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100"/>
              <a:t>Back to TOC</a:t>
            </a:r>
          </a:p>
        </xdr:txBody>
      </xdr:sp>
      <xdr:pic>
        <xdr:nvPicPr>
          <xdr:cNvPr id="4" name="Graphic 3" descr="Back outline">
            <a:extLst>
              <a:ext uri="{FF2B5EF4-FFF2-40B4-BE49-F238E27FC236}">
                <a16:creationId xmlns:a16="http://schemas.microsoft.com/office/drawing/2014/main" id="{A106E948-0AA8-24A4-295F-6B26EAFC9A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561284" y="117255"/>
            <a:ext cx="273269" cy="273269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52223</xdr:colOff>
      <xdr:row>6</xdr:row>
      <xdr:rowOff>126124</xdr:rowOff>
    </xdr:from>
    <xdr:to>
      <xdr:col>6</xdr:col>
      <xdr:colOff>170792</xdr:colOff>
      <xdr:row>8</xdr:row>
      <xdr:rowOff>40399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3FA9C394-63D6-4FCD-EF4F-250AE2E61636}"/>
            </a:ext>
          </a:extLst>
        </xdr:cNvPr>
        <xdr:cNvSpPr/>
      </xdr:nvSpPr>
      <xdr:spPr>
        <a:xfrm>
          <a:off x="2128016" y="1269124"/>
          <a:ext cx="1839638" cy="295275"/>
        </a:xfrm>
        <a:prstGeom prst="wedgeRectCallout">
          <a:avLst>
            <a:gd name="adj1" fmla="val -20064"/>
            <a:gd name="adj2" fmla="val -7083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=UNIQUE(Employees[Dept.])</a:t>
          </a:r>
        </a:p>
      </xdr:txBody>
    </xdr:sp>
    <xdr:clientData/>
  </xdr:twoCellAnchor>
  <xdr:twoCellAnchor>
    <xdr:from>
      <xdr:col>7</xdr:col>
      <xdr:colOff>285750</xdr:colOff>
      <xdr:row>0</xdr:row>
      <xdr:rowOff>117255</xdr:rowOff>
    </xdr:from>
    <xdr:to>
      <xdr:col>9</xdr:col>
      <xdr:colOff>371475</xdr:colOff>
      <xdr:row>2</xdr:row>
      <xdr:rowOff>9524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FD22C4C-361E-30F1-3432-C69A57C61F22}"/>
            </a:ext>
          </a:extLst>
        </xdr:cNvPr>
        <xdr:cNvGrpSpPr/>
      </xdr:nvGrpSpPr>
      <xdr:grpSpPr>
        <a:xfrm>
          <a:off x="4693526" y="117255"/>
          <a:ext cx="1307552" cy="273269"/>
          <a:chOff x="4542234" y="117255"/>
          <a:chExt cx="1300163" cy="273269"/>
        </a:xfrm>
      </xdr:grpSpPr>
      <xdr:sp macro="" textlink="">
        <xdr:nvSpPr>
          <xdr:cNvPr id="2" name="Rounded Rectangl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/>
        </xdr:nvSpPr>
        <xdr:spPr>
          <a:xfrm>
            <a:off x="4542234" y="133351"/>
            <a:ext cx="1300163" cy="247650"/>
          </a:xfrm>
          <a:prstGeom prst="round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100"/>
              <a:t>Back to TOC</a:t>
            </a:r>
          </a:p>
        </xdr:txBody>
      </xdr:sp>
      <xdr:pic>
        <xdr:nvPicPr>
          <xdr:cNvPr id="5" name="Graphic 4" descr="Back outline">
            <a:extLst>
              <a:ext uri="{FF2B5EF4-FFF2-40B4-BE49-F238E27FC236}">
                <a16:creationId xmlns:a16="http://schemas.microsoft.com/office/drawing/2014/main" id="{5C895CDD-618E-1D5D-EFDB-23E5BE6140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561284" y="117255"/>
            <a:ext cx="273269" cy="273269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A1C7CF-9CAC-4A06-A460-3BC866E2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34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9BE26C-BF3C-4D37-B900-6521AF59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34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4D85330-A927-4E0A-8364-81FA67C8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34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BA518A1-C0F6-4E85-80DC-5789A9B9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34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EC7FDA6-84CB-46E8-B601-FD35F7DE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34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D5E69D2-331A-4887-AD00-85637354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34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A865452-0A77-4253-9AF6-62B007A8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30</xdr:row>
      <xdr:rowOff>172216</xdr:rowOff>
    </xdr:from>
    <xdr:to>
      <xdr:col>2</xdr:col>
      <xdr:colOff>2466975</xdr:colOff>
      <xdr:row>34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4670573-9773-41E6-98F6-D752F0F3C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344416"/>
          <a:ext cx="600076" cy="6000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64" totalsRowShown="0" headerRowDxfId="5" headerRowBorderDxfId="4">
  <autoFilter ref="A1:D6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ept."/>
    <tableColumn id="2" xr3:uid="{00000000-0010-0000-0000-000002000000}" name="Employee ID" dataDxfId="3"/>
    <tableColumn id="3" xr3:uid="{00000000-0010-0000-0000-000003000000}" name="Year"/>
    <tableColumn id="4" xr3:uid="{00000000-0010-0000-0000-000004000000}" name="Salary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0B6D3B-C8B1-48D3-A6B6-8A28B49D3FBF}" name="Employees" displayName="Employees" ref="A1:B22" totalsRowShown="0" headerRowBorderDxfId="1">
  <autoFilter ref="A1:B22" xr:uid="{220B6D3B-C8B1-48D3-A6B6-8A28B49D3FBF}"/>
  <tableColumns count="2">
    <tableColumn id="1" xr3:uid="{C982404C-761F-497F-9364-5193EFDAF07D}" name="Dept."/>
    <tableColumn id="2" xr3:uid="{45D9EA79-FA83-4B67-AC5F-994AFCAE5084}" name="Employee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362E-044C-4EE3-8849-FEC4163938CD}">
  <dimension ref="A1:Q30"/>
  <sheetViews>
    <sheetView showGridLines="0" showRowColHeaders="0" workbookViewId="0">
      <selection activeCell="G12" sqref="G12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18"/>
      <c r="B1" s="18" t="s">
        <v>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/>
    <row r="3" spans="1:17" ht="18.75" x14ac:dyDescent="0.3">
      <c r="B3" s="19" t="s">
        <v>27</v>
      </c>
    </row>
    <row r="4" spans="1:17" ht="18.75" x14ac:dyDescent="0.25">
      <c r="B4" s="20" t="s">
        <v>28</v>
      </c>
    </row>
    <row r="5" spans="1:17" ht="18.75" x14ac:dyDescent="0.25">
      <c r="B5" s="20" t="s">
        <v>29</v>
      </c>
    </row>
    <row r="6" spans="1:17" ht="18.75" x14ac:dyDescent="0.25">
      <c r="B6" s="20" t="s">
        <v>30</v>
      </c>
    </row>
    <row r="7" spans="1:17" ht="18.75" x14ac:dyDescent="0.25">
      <c r="B7" s="20"/>
    </row>
    <row r="8" spans="1:17" ht="18.75" x14ac:dyDescent="0.25">
      <c r="B8" s="20" t="s">
        <v>31</v>
      </c>
    </row>
    <row r="9" spans="1:17" x14ac:dyDescent="0.25"/>
    <row r="10" spans="1:17" ht="18.75" x14ac:dyDescent="0.25">
      <c r="B10" s="20" t="s">
        <v>32</v>
      </c>
    </row>
    <row r="11" spans="1:17" ht="18.75" x14ac:dyDescent="0.25">
      <c r="B11" s="20" t="s">
        <v>33</v>
      </c>
    </row>
    <row r="30" spans="2:2" hidden="1" x14ac:dyDescent="0.25">
      <c r="B30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tabSelected="1" zoomScale="115" zoomScaleNormal="115" workbookViewId="0"/>
  </sheetViews>
  <sheetFormatPr defaultRowHeight="15" x14ac:dyDescent="0.25"/>
  <cols>
    <col min="1" max="1" width="27.5703125" customWidth="1"/>
    <col min="2" max="2" width="22.85546875" customWidth="1"/>
    <col min="6" max="6" width="30" customWidth="1"/>
  </cols>
  <sheetData>
    <row r="1" spans="1:6" s="17" customFormat="1" ht="48.75" customHeight="1" x14ac:dyDescent="0.4">
      <c r="A1" s="15" t="s">
        <v>17</v>
      </c>
      <c r="B1" s="16"/>
      <c r="C1" s="16"/>
      <c r="D1" s="16"/>
      <c r="E1" s="16"/>
      <c r="F1" s="16"/>
    </row>
    <row r="3" spans="1:6" s="12" customFormat="1" ht="39" customHeight="1" x14ac:dyDescent="0.25">
      <c r="A3" s="24" t="s">
        <v>79</v>
      </c>
    </row>
    <row r="4" spans="1:6" s="12" customFormat="1" ht="39" customHeight="1" x14ac:dyDescent="0.25">
      <c r="A4" s="24" t="s">
        <v>80</v>
      </c>
    </row>
    <row r="5" spans="1:6" s="12" customFormat="1" ht="39" customHeight="1" x14ac:dyDescent="0.25">
      <c r="A5" s="24" t="s">
        <v>18</v>
      </c>
    </row>
    <row r="6" spans="1:6" s="12" customFormat="1" ht="39" customHeight="1" x14ac:dyDescent="0.25">
      <c r="A6" s="24" t="s">
        <v>19</v>
      </c>
    </row>
    <row r="7" spans="1:6" s="12" customFormat="1" ht="39" customHeight="1" x14ac:dyDescent="0.25">
      <c r="A7" s="24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zoomScale="160" zoomScaleNormal="160" workbookViewId="0">
      <selection activeCell="J4" sqref="J4"/>
    </sheetView>
  </sheetViews>
  <sheetFormatPr defaultRowHeight="15" x14ac:dyDescent="0.25"/>
  <cols>
    <col min="2" max="2" width="12.85546875" customWidth="1"/>
    <col min="3" max="4" width="2.85546875" customWidth="1"/>
    <col min="6" max="6" width="11.42578125" customWidth="1"/>
    <col min="7" max="7" width="31.28515625" customWidth="1"/>
    <col min="8" max="8" width="27.140625" customWidth="1"/>
  </cols>
  <sheetData>
    <row r="1" spans="1:8" s="5" customFormat="1" ht="15" customHeight="1" x14ac:dyDescent="0.25">
      <c r="A1" s="4" t="s">
        <v>0</v>
      </c>
      <c r="B1" s="7" t="s">
        <v>1</v>
      </c>
      <c r="E1" s="4" t="s">
        <v>0</v>
      </c>
      <c r="F1" s="6" t="s">
        <v>8</v>
      </c>
      <c r="G1" s="6" t="s">
        <v>9</v>
      </c>
      <c r="H1" s="4" t="s">
        <v>7</v>
      </c>
    </row>
    <row r="2" spans="1:8" x14ac:dyDescent="0.25">
      <c r="A2" t="s">
        <v>2</v>
      </c>
      <c r="B2" s="3">
        <v>356</v>
      </c>
      <c r="E2" t="s">
        <v>2</v>
      </c>
      <c r="F2">
        <f>COUNTIF($A$2:$A$22,"Admin")</f>
        <v>6</v>
      </c>
      <c r="G2" t="s">
        <v>20</v>
      </c>
      <c r="H2" t="s">
        <v>10</v>
      </c>
    </row>
    <row r="3" spans="1:8" x14ac:dyDescent="0.25">
      <c r="A3" t="s">
        <v>3</v>
      </c>
      <c r="B3" s="3">
        <v>357</v>
      </c>
      <c r="E3" t="s">
        <v>3</v>
      </c>
      <c r="F3">
        <f>COUNTIF($A$2:$A$22,"Finance")</f>
        <v>4</v>
      </c>
      <c r="G3" t="s">
        <v>21</v>
      </c>
      <c r="H3" t="s">
        <v>11</v>
      </c>
    </row>
    <row r="4" spans="1:8" x14ac:dyDescent="0.25">
      <c r="A4" t="s">
        <v>2</v>
      </c>
      <c r="B4" s="3">
        <v>358</v>
      </c>
      <c r="E4" t="s">
        <v>4</v>
      </c>
      <c r="F4">
        <f>COUNTIF($A$2:$A$22,"HR")</f>
        <v>3</v>
      </c>
      <c r="G4" t="s">
        <v>22</v>
      </c>
      <c r="H4" t="s">
        <v>12</v>
      </c>
    </row>
    <row r="5" spans="1:8" x14ac:dyDescent="0.25">
      <c r="A5" t="s">
        <v>4</v>
      </c>
      <c r="B5" s="3">
        <v>359</v>
      </c>
      <c r="E5" t="s">
        <v>6</v>
      </c>
      <c r="F5">
        <f>COUNTIF($A$2:$A$22,"IT")</f>
        <v>3</v>
      </c>
      <c r="G5" t="s">
        <v>23</v>
      </c>
      <c r="H5" t="s">
        <v>13</v>
      </c>
    </row>
    <row r="6" spans="1:8" x14ac:dyDescent="0.25">
      <c r="A6" t="s">
        <v>3</v>
      </c>
      <c r="B6" s="3">
        <v>360</v>
      </c>
      <c r="E6" t="s">
        <v>5</v>
      </c>
      <c r="F6" s="1">
        <f>COUNTIF($A$2:$A$22,"Sales")</f>
        <v>5</v>
      </c>
      <c r="G6" t="s">
        <v>24</v>
      </c>
      <c r="H6" t="s">
        <v>14</v>
      </c>
    </row>
    <row r="7" spans="1:8" x14ac:dyDescent="0.25">
      <c r="A7" t="s">
        <v>5</v>
      </c>
      <c r="B7" s="3">
        <v>361</v>
      </c>
      <c r="F7">
        <f>SUM(F2:F6)</f>
        <v>21</v>
      </c>
    </row>
    <row r="8" spans="1:8" x14ac:dyDescent="0.25">
      <c r="A8" t="s">
        <v>6</v>
      </c>
      <c r="B8" s="3">
        <v>362</v>
      </c>
    </row>
    <row r="9" spans="1:8" x14ac:dyDescent="0.25">
      <c r="A9" t="s">
        <v>2</v>
      </c>
      <c r="B9" s="3">
        <v>363</v>
      </c>
    </row>
    <row r="10" spans="1:8" x14ac:dyDescent="0.25">
      <c r="A10" t="s">
        <v>2</v>
      </c>
      <c r="B10" s="3">
        <v>364</v>
      </c>
    </row>
    <row r="11" spans="1:8" x14ac:dyDescent="0.25">
      <c r="A11" t="s">
        <v>5</v>
      </c>
      <c r="B11" s="3">
        <v>365</v>
      </c>
    </row>
    <row r="12" spans="1:8" x14ac:dyDescent="0.25">
      <c r="A12" t="s">
        <v>5</v>
      </c>
      <c r="B12" s="3">
        <v>366</v>
      </c>
    </row>
    <row r="13" spans="1:8" x14ac:dyDescent="0.25">
      <c r="A13" t="s">
        <v>5</v>
      </c>
      <c r="B13" s="3">
        <v>367</v>
      </c>
    </row>
    <row r="14" spans="1:8" x14ac:dyDescent="0.25">
      <c r="A14" t="s">
        <v>2</v>
      </c>
      <c r="B14" s="3">
        <v>368</v>
      </c>
    </row>
    <row r="15" spans="1:8" x14ac:dyDescent="0.25">
      <c r="A15" t="s">
        <v>3</v>
      </c>
      <c r="B15" s="3">
        <v>369</v>
      </c>
    </row>
    <row r="16" spans="1:8" x14ac:dyDescent="0.25">
      <c r="A16" t="s">
        <v>6</v>
      </c>
      <c r="B16" s="3">
        <v>370</v>
      </c>
    </row>
    <row r="17" spans="1:2" x14ac:dyDescent="0.25">
      <c r="A17" t="s">
        <v>4</v>
      </c>
      <c r="B17" s="3">
        <v>371</v>
      </c>
    </row>
    <row r="18" spans="1:2" x14ac:dyDescent="0.25">
      <c r="A18" t="s">
        <v>6</v>
      </c>
      <c r="B18" s="3">
        <v>372</v>
      </c>
    </row>
    <row r="19" spans="1:2" x14ac:dyDescent="0.25">
      <c r="A19" t="s">
        <v>3</v>
      </c>
      <c r="B19" s="3">
        <v>373</v>
      </c>
    </row>
    <row r="20" spans="1:2" x14ac:dyDescent="0.25">
      <c r="A20" t="s">
        <v>4</v>
      </c>
      <c r="B20" s="3">
        <v>374</v>
      </c>
    </row>
    <row r="21" spans="1:2" x14ac:dyDescent="0.25">
      <c r="A21" t="s">
        <v>2</v>
      </c>
      <c r="B21" s="3">
        <v>375</v>
      </c>
    </row>
    <row r="22" spans="1:2" x14ac:dyDescent="0.25">
      <c r="A22" t="s">
        <v>5</v>
      </c>
      <c r="B22" s="3">
        <v>376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showGridLines="0" zoomScale="130" zoomScaleNormal="130" workbookViewId="0">
      <selection activeCell="D28" sqref="D28"/>
    </sheetView>
  </sheetViews>
  <sheetFormatPr defaultRowHeight="15" x14ac:dyDescent="0.25"/>
  <cols>
    <col min="1" max="1" width="8" bestFit="1" customWidth="1"/>
    <col min="2" max="2" width="12.42578125" bestFit="1" customWidth="1"/>
    <col min="3" max="3" width="6.42578125" customWidth="1"/>
    <col min="4" max="4" width="7.5703125" customWidth="1"/>
    <col min="5" max="5" width="2.7109375" customWidth="1"/>
  </cols>
  <sheetData>
    <row r="1" spans="1:9" x14ac:dyDescent="0.25">
      <c r="A1" s="4" t="s">
        <v>0</v>
      </c>
      <c r="B1" s="7" t="s">
        <v>1</v>
      </c>
      <c r="C1" s="7" t="s">
        <v>16</v>
      </c>
      <c r="D1" s="8" t="s">
        <v>15</v>
      </c>
      <c r="F1" s="2" t="s">
        <v>0</v>
      </c>
      <c r="G1" s="2">
        <v>2022</v>
      </c>
      <c r="H1" s="2">
        <v>2023</v>
      </c>
      <c r="I1" s="2">
        <v>2024</v>
      </c>
    </row>
    <row r="2" spans="1:9" x14ac:dyDescent="0.25">
      <c r="A2" t="s">
        <v>2</v>
      </c>
      <c r="B2" s="3">
        <v>356</v>
      </c>
      <c r="C2">
        <v>2022</v>
      </c>
      <c r="D2" s="13">
        <v>78213</v>
      </c>
      <c r="F2" t="s">
        <v>2</v>
      </c>
      <c r="G2" s="13">
        <f>SUMIFS($D$2:$D$64, $A$2:$A$64, $F2, $C$2:$C$64, G$1)</f>
        <v>473104</v>
      </c>
      <c r="H2" s="13">
        <f t="shared" ref="H2:I2" si="0">SUMIFS($D$2:$D$64,$A$2:$A$64,$F2,$C$2:$C$64,H$1)</f>
        <v>399379</v>
      </c>
      <c r="I2" s="13">
        <f t="shared" si="0"/>
        <v>391225</v>
      </c>
    </row>
    <row r="3" spans="1:9" x14ac:dyDescent="0.25">
      <c r="A3" t="s">
        <v>3</v>
      </c>
      <c r="B3" s="3">
        <v>357</v>
      </c>
      <c r="C3">
        <v>2022</v>
      </c>
      <c r="D3" s="13">
        <v>79652</v>
      </c>
      <c r="F3" t="s">
        <v>3</v>
      </c>
      <c r="G3" s="13">
        <f t="shared" ref="G3:I6" si="1">SUMIFS($D$2:$D$64,$A$2:$A$64,$F3,$C$2:$C$64,G$1)</f>
        <v>305422</v>
      </c>
      <c r="H3" s="13">
        <f t="shared" si="1"/>
        <v>272387</v>
      </c>
      <c r="I3" s="13">
        <f t="shared" si="1"/>
        <v>263459</v>
      </c>
    </row>
    <row r="4" spans="1:9" x14ac:dyDescent="0.25">
      <c r="A4" t="s">
        <v>2</v>
      </c>
      <c r="B4" s="3">
        <v>358</v>
      </c>
      <c r="C4">
        <v>2022</v>
      </c>
      <c r="D4" s="13">
        <v>80970</v>
      </c>
      <c r="F4" t="s">
        <v>4</v>
      </c>
      <c r="G4" s="13">
        <f t="shared" si="1"/>
        <v>187212</v>
      </c>
      <c r="H4" s="13">
        <f t="shared" si="1"/>
        <v>212102</v>
      </c>
      <c r="I4" s="13">
        <f t="shared" si="1"/>
        <v>203303</v>
      </c>
    </row>
    <row r="5" spans="1:9" x14ac:dyDescent="0.25">
      <c r="A5" t="s">
        <v>4</v>
      </c>
      <c r="B5" s="3">
        <v>359</v>
      </c>
      <c r="C5">
        <v>2022</v>
      </c>
      <c r="D5" s="13">
        <v>63662</v>
      </c>
      <c r="F5" t="s">
        <v>6</v>
      </c>
      <c r="G5" s="13">
        <f t="shared" si="1"/>
        <v>201937</v>
      </c>
      <c r="H5" s="13">
        <f t="shared" si="1"/>
        <v>200128</v>
      </c>
      <c r="I5" s="13">
        <f t="shared" si="1"/>
        <v>239538</v>
      </c>
    </row>
    <row r="6" spans="1:9" x14ac:dyDescent="0.25">
      <c r="A6" t="s">
        <v>3</v>
      </c>
      <c r="B6" s="3">
        <v>360</v>
      </c>
      <c r="C6">
        <v>2022</v>
      </c>
      <c r="D6" s="13">
        <v>63147</v>
      </c>
      <c r="F6" t="s">
        <v>5</v>
      </c>
      <c r="G6" s="13">
        <f t="shared" si="1"/>
        <v>323056</v>
      </c>
      <c r="H6" s="13">
        <f t="shared" si="1"/>
        <v>352932</v>
      </c>
      <c r="I6" s="13">
        <f t="shared" si="1"/>
        <v>362944</v>
      </c>
    </row>
    <row r="7" spans="1:9" x14ac:dyDescent="0.25">
      <c r="A7" t="s">
        <v>5</v>
      </c>
      <c r="B7" s="3">
        <v>361</v>
      </c>
      <c r="C7">
        <v>2022</v>
      </c>
      <c r="D7" s="13">
        <v>52799</v>
      </c>
    </row>
    <row r="8" spans="1:9" x14ac:dyDescent="0.25">
      <c r="A8" t="s">
        <v>6</v>
      </c>
      <c r="B8" s="3">
        <v>362</v>
      </c>
      <c r="C8">
        <v>2022</v>
      </c>
      <c r="D8" s="13">
        <v>54055</v>
      </c>
    </row>
    <row r="9" spans="1:9" x14ac:dyDescent="0.25">
      <c r="A9" t="s">
        <v>2</v>
      </c>
      <c r="B9" s="3">
        <v>363</v>
      </c>
      <c r="C9">
        <v>2022</v>
      </c>
      <c r="D9" s="13">
        <v>69528</v>
      </c>
    </row>
    <row r="10" spans="1:9" x14ac:dyDescent="0.25">
      <c r="A10" t="s">
        <v>2</v>
      </c>
      <c r="B10" s="3">
        <v>364</v>
      </c>
      <c r="C10">
        <v>2022</v>
      </c>
      <c r="D10" s="13">
        <v>89473</v>
      </c>
    </row>
    <row r="11" spans="1:9" x14ac:dyDescent="0.25">
      <c r="A11" t="s">
        <v>5</v>
      </c>
      <c r="B11" s="3">
        <v>365</v>
      </c>
      <c r="C11">
        <v>2022</v>
      </c>
      <c r="D11" s="13">
        <v>69540</v>
      </c>
    </row>
    <row r="12" spans="1:9" x14ac:dyDescent="0.25">
      <c r="A12" t="s">
        <v>5</v>
      </c>
      <c r="B12" s="3">
        <v>366</v>
      </c>
      <c r="C12">
        <v>2022</v>
      </c>
      <c r="D12" s="13">
        <v>58805</v>
      </c>
    </row>
    <row r="13" spans="1:9" x14ac:dyDescent="0.25">
      <c r="A13" t="s">
        <v>5</v>
      </c>
      <c r="B13" s="3">
        <v>367</v>
      </c>
      <c r="C13">
        <v>2022</v>
      </c>
      <c r="D13" s="13">
        <v>60843</v>
      </c>
    </row>
    <row r="14" spans="1:9" x14ac:dyDescent="0.25">
      <c r="A14" t="s">
        <v>2</v>
      </c>
      <c r="B14" s="3">
        <v>368</v>
      </c>
      <c r="C14">
        <v>2022</v>
      </c>
      <c r="D14" s="13">
        <v>74808</v>
      </c>
    </row>
    <row r="15" spans="1:9" x14ac:dyDescent="0.25">
      <c r="A15" t="s">
        <v>3</v>
      </c>
      <c r="B15" s="3">
        <v>369</v>
      </c>
      <c r="C15">
        <v>2022</v>
      </c>
      <c r="D15" s="13">
        <v>87999</v>
      </c>
    </row>
    <row r="16" spans="1:9" x14ac:dyDescent="0.25">
      <c r="A16" t="s">
        <v>6</v>
      </c>
      <c r="B16" s="3">
        <v>370</v>
      </c>
      <c r="C16">
        <v>2022</v>
      </c>
      <c r="D16" s="13">
        <v>61272</v>
      </c>
    </row>
    <row r="17" spans="1:4" x14ac:dyDescent="0.25">
      <c r="A17" t="s">
        <v>4</v>
      </c>
      <c r="B17" s="3">
        <v>371</v>
      </c>
      <c r="C17">
        <v>2022</v>
      </c>
      <c r="D17" s="13">
        <v>72032</v>
      </c>
    </row>
    <row r="18" spans="1:4" x14ac:dyDescent="0.25">
      <c r="A18" t="s">
        <v>6</v>
      </c>
      <c r="B18" s="3">
        <v>372</v>
      </c>
      <c r="C18">
        <v>2022</v>
      </c>
      <c r="D18" s="13">
        <v>86610</v>
      </c>
    </row>
    <row r="19" spans="1:4" x14ac:dyDescent="0.25">
      <c r="A19" t="s">
        <v>3</v>
      </c>
      <c r="B19" s="3">
        <v>373</v>
      </c>
      <c r="C19">
        <v>2022</v>
      </c>
      <c r="D19" s="13">
        <v>74624</v>
      </c>
    </row>
    <row r="20" spans="1:4" x14ac:dyDescent="0.25">
      <c r="A20" t="s">
        <v>4</v>
      </c>
      <c r="B20" s="3">
        <v>374</v>
      </c>
      <c r="C20">
        <v>2022</v>
      </c>
      <c r="D20" s="13">
        <v>51518</v>
      </c>
    </row>
    <row r="21" spans="1:4" x14ac:dyDescent="0.25">
      <c r="A21" t="s">
        <v>2</v>
      </c>
      <c r="B21" s="3">
        <v>375</v>
      </c>
      <c r="C21">
        <v>2022</v>
      </c>
      <c r="D21" s="13">
        <v>80112</v>
      </c>
    </row>
    <row r="22" spans="1:4" x14ac:dyDescent="0.25">
      <c r="A22" t="s">
        <v>5</v>
      </c>
      <c r="B22" s="3">
        <v>376</v>
      </c>
      <c r="C22">
        <v>2022</v>
      </c>
      <c r="D22" s="13">
        <v>81069</v>
      </c>
    </row>
    <row r="23" spans="1:4" x14ac:dyDescent="0.25">
      <c r="A23" t="s">
        <v>2</v>
      </c>
      <c r="B23" s="3">
        <v>356</v>
      </c>
      <c r="C23">
        <v>2023</v>
      </c>
      <c r="D23" s="13">
        <v>66067</v>
      </c>
    </row>
    <row r="24" spans="1:4" x14ac:dyDescent="0.25">
      <c r="A24" t="s">
        <v>3</v>
      </c>
      <c r="B24" s="3">
        <v>357</v>
      </c>
      <c r="C24">
        <v>2023</v>
      </c>
      <c r="D24" s="13">
        <v>70014</v>
      </c>
    </row>
    <row r="25" spans="1:4" x14ac:dyDescent="0.25">
      <c r="A25" t="s">
        <v>2</v>
      </c>
      <c r="B25" s="3">
        <v>358</v>
      </c>
      <c r="C25">
        <v>2023</v>
      </c>
      <c r="D25" s="13">
        <v>51866</v>
      </c>
    </row>
    <row r="26" spans="1:4" x14ac:dyDescent="0.25">
      <c r="A26" t="s">
        <v>4</v>
      </c>
      <c r="B26" s="3">
        <v>359</v>
      </c>
      <c r="C26">
        <v>2023</v>
      </c>
      <c r="D26" s="13">
        <v>85256</v>
      </c>
    </row>
    <row r="27" spans="1:4" x14ac:dyDescent="0.25">
      <c r="A27" t="s">
        <v>3</v>
      </c>
      <c r="B27" s="3">
        <v>360</v>
      </c>
      <c r="C27">
        <v>2023</v>
      </c>
      <c r="D27" s="13">
        <v>55561</v>
      </c>
    </row>
    <row r="28" spans="1:4" x14ac:dyDescent="0.25">
      <c r="A28" t="s">
        <v>5</v>
      </c>
      <c r="B28" s="3">
        <v>361</v>
      </c>
      <c r="C28">
        <v>2023</v>
      </c>
      <c r="D28" s="13">
        <v>71535</v>
      </c>
    </row>
    <row r="29" spans="1:4" x14ac:dyDescent="0.25">
      <c r="A29" t="s">
        <v>6</v>
      </c>
      <c r="B29" s="3">
        <v>362</v>
      </c>
      <c r="C29">
        <v>2023</v>
      </c>
      <c r="D29" s="13">
        <v>57391</v>
      </c>
    </row>
    <row r="30" spans="1:4" x14ac:dyDescent="0.25">
      <c r="A30" t="s">
        <v>2</v>
      </c>
      <c r="B30" s="3">
        <v>363</v>
      </c>
      <c r="C30">
        <v>2023</v>
      </c>
      <c r="D30" s="13">
        <v>65927</v>
      </c>
    </row>
    <row r="31" spans="1:4" x14ac:dyDescent="0.25">
      <c r="A31" t="s">
        <v>2</v>
      </c>
      <c r="B31" s="3">
        <v>364</v>
      </c>
      <c r="C31">
        <v>2023</v>
      </c>
      <c r="D31" s="13">
        <v>50218</v>
      </c>
    </row>
    <row r="32" spans="1:4" x14ac:dyDescent="0.25">
      <c r="A32" t="s">
        <v>5</v>
      </c>
      <c r="B32" s="3">
        <v>365</v>
      </c>
      <c r="C32">
        <v>2023</v>
      </c>
      <c r="D32" s="13">
        <v>66161</v>
      </c>
    </row>
    <row r="33" spans="1:4" x14ac:dyDescent="0.25">
      <c r="A33" t="s">
        <v>5</v>
      </c>
      <c r="B33" s="3">
        <v>366</v>
      </c>
      <c r="C33">
        <v>2023</v>
      </c>
      <c r="D33" s="13">
        <v>74976</v>
      </c>
    </row>
    <row r="34" spans="1:4" x14ac:dyDescent="0.25">
      <c r="A34" t="s">
        <v>5</v>
      </c>
      <c r="B34" s="3">
        <v>367</v>
      </c>
      <c r="C34">
        <v>2023</v>
      </c>
      <c r="D34" s="13">
        <v>79329</v>
      </c>
    </row>
    <row r="35" spans="1:4" x14ac:dyDescent="0.25">
      <c r="A35" t="s">
        <v>2</v>
      </c>
      <c r="B35" s="3">
        <v>368</v>
      </c>
      <c r="C35">
        <v>2023</v>
      </c>
      <c r="D35" s="13">
        <v>77671</v>
      </c>
    </row>
    <row r="36" spans="1:4" x14ac:dyDescent="0.25">
      <c r="A36" t="s">
        <v>3</v>
      </c>
      <c r="B36" s="3">
        <v>369</v>
      </c>
      <c r="C36">
        <v>2023</v>
      </c>
      <c r="D36" s="13">
        <v>79272</v>
      </c>
    </row>
    <row r="37" spans="1:4" x14ac:dyDescent="0.25">
      <c r="A37" t="s">
        <v>6</v>
      </c>
      <c r="B37" s="3">
        <v>370</v>
      </c>
      <c r="C37">
        <v>2023</v>
      </c>
      <c r="D37" s="13">
        <v>78146</v>
      </c>
    </row>
    <row r="38" spans="1:4" x14ac:dyDescent="0.25">
      <c r="A38" t="s">
        <v>4</v>
      </c>
      <c r="B38" s="3">
        <v>371</v>
      </c>
      <c r="C38">
        <v>2023</v>
      </c>
      <c r="D38" s="13">
        <v>64399</v>
      </c>
    </row>
    <row r="39" spans="1:4" x14ac:dyDescent="0.25">
      <c r="A39" t="s">
        <v>6</v>
      </c>
      <c r="B39" s="3">
        <v>372</v>
      </c>
      <c r="C39">
        <v>2023</v>
      </c>
      <c r="D39" s="13">
        <v>64591</v>
      </c>
    </row>
    <row r="40" spans="1:4" x14ac:dyDescent="0.25">
      <c r="A40" t="s">
        <v>3</v>
      </c>
      <c r="B40" s="3">
        <v>373</v>
      </c>
      <c r="C40">
        <v>2023</v>
      </c>
      <c r="D40" s="13">
        <v>67540</v>
      </c>
    </row>
    <row r="41" spans="1:4" x14ac:dyDescent="0.25">
      <c r="A41" t="s">
        <v>4</v>
      </c>
      <c r="B41" s="3">
        <v>374</v>
      </c>
      <c r="C41">
        <v>2023</v>
      </c>
      <c r="D41" s="13">
        <v>62447</v>
      </c>
    </row>
    <row r="42" spans="1:4" x14ac:dyDescent="0.25">
      <c r="A42" t="s">
        <v>2</v>
      </c>
      <c r="B42" s="3">
        <v>375</v>
      </c>
      <c r="C42">
        <v>2023</v>
      </c>
      <c r="D42" s="13">
        <v>87630</v>
      </c>
    </row>
    <row r="43" spans="1:4" x14ac:dyDescent="0.25">
      <c r="A43" t="s">
        <v>5</v>
      </c>
      <c r="B43" s="3">
        <v>376</v>
      </c>
      <c r="C43">
        <v>2023</v>
      </c>
      <c r="D43" s="13">
        <v>60931</v>
      </c>
    </row>
    <row r="44" spans="1:4" x14ac:dyDescent="0.25">
      <c r="A44" t="s">
        <v>2</v>
      </c>
      <c r="B44" s="3">
        <v>356</v>
      </c>
      <c r="C44">
        <v>2024</v>
      </c>
      <c r="D44" s="13">
        <v>77146</v>
      </c>
    </row>
    <row r="45" spans="1:4" x14ac:dyDescent="0.25">
      <c r="A45" t="s">
        <v>3</v>
      </c>
      <c r="B45" s="3">
        <v>357</v>
      </c>
      <c r="C45">
        <v>2024</v>
      </c>
      <c r="D45" s="13">
        <v>55140</v>
      </c>
    </row>
    <row r="46" spans="1:4" x14ac:dyDescent="0.25">
      <c r="A46" t="s">
        <v>2</v>
      </c>
      <c r="B46" s="3">
        <v>358</v>
      </c>
      <c r="C46">
        <v>2024</v>
      </c>
      <c r="D46" s="13">
        <v>67150</v>
      </c>
    </row>
    <row r="47" spans="1:4" x14ac:dyDescent="0.25">
      <c r="A47" t="s">
        <v>4</v>
      </c>
      <c r="B47" s="3">
        <v>359</v>
      </c>
      <c r="C47">
        <v>2024</v>
      </c>
      <c r="D47" s="13">
        <v>54542</v>
      </c>
    </row>
    <row r="48" spans="1:4" x14ac:dyDescent="0.25">
      <c r="A48" t="s">
        <v>3</v>
      </c>
      <c r="B48" s="3">
        <v>360</v>
      </c>
      <c r="C48">
        <v>2024</v>
      </c>
      <c r="D48" s="13">
        <v>54961</v>
      </c>
    </row>
    <row r="49" spans="1:4" x14ac:dyDescent="0.25">
      <c r="A49" t="s">
        <v>5</v>
      </c>
      <c r="B49" s="3">
        <v>361</v>
      </c>
      <c r="C49">
        <v>2024</v>
      </c>
      <c r="D49" s="13">
        <v>78350</v>
      </c>
    </row>
    <row r="50" spans="1:4" x14ac:dyDescent="0.25">
      <c r="A50" t="s">
        <v>6</v>
      </c>
      <c r="B50" s="3">
        <v>362</v>
      </c>
      <c r="C50">
        <v>2024</v>
      </c>
      <c r="D50" s="13">
        <v>79816</v>
      </c>
    </row>
    <row r="51" spans="1:4" x14ac:dyDescent="0.25">
      <c r="A51" t="s">
        <v>2</v>
      </c>
      <c r="B51" s="3">
        <v>363</v>
      </c>
      <c r="C51">
        <v>2024</v>
      </c>
      <c r="D51" s="13">
        <v>52901</v>
      </c>
    </row>
    <row r="52" spans="1:4" x14ac:dyDescent="0.25">
      <c r="A52" t="s">
        <v>2</v>
      </c>
      <c r="B52" s="3">
        <v>364</v>
      </c>
      <c r="C52">
        <v>2024</v>
      </c>
      <c r="D52" s="13">
        <v>56028</v>
      </c>
    </row>
    <row r="53" spans="1:4" x14ac:dyDescent="0.25">
      <c r="A53" t="s">
        <v>5</v>
      </c>
      <c r="B53" s="3">
        <v>365</v>
      </c>
      <c r="C53">
        <v>2024</v>
      </c>
      <c r="D53" s="13">
        <v>65732</v>
      </c>
    </row>
    <row r="54" spans="1:4" x14ac:dyDescent="0.25">
      <c r="A54" t="s">
        <v>5</v>
      </c>
      <c r="B54" s="3">
        <v>366</v>
      </c>
      <c r="C54">
        <v>2024</v>
      </c>
      <c r="D54" s="13">
        <v>87488</v>
      </c>
    </row>
    <row r="55" spans="1:4" x14ac:dyDescent="0.25">
      <c r="A55" t="s">
        <v>5</v>
      </c>
      <c r="B55" s="3">
        <v>367</v>
      </c>
      <c r="C55">
        <v>2024</v>
      </c>
      <c r="D55" s="13">
        <v>65385</v>
      </c>
    </row>
    <row r="56" spans="1:4" x14ac:dyDescent="0.25">
      <c r="A56" t="s">
        <v>2</v>
      </c>
      <c r="B56" s="3">
        <v>368</v>
      </c>
      <c r="C56">
        <v>2024</v>
      </c>
      <c r="D56" s="13">
        <v>53023</v>
      </c>
    </row>
    <row r="57" spans="1:4" x14ac:dyDescent="0.25">
      <c r="A57" t="s">
        <v>3</v>
      </c>
      <c r="B57" s="3">
        <v>369</v>
      </c>
      <c r="C57">
        <v>2024</v>
      </c>
      <c r="D57" s="13">
        <v>73350</v>
      </c>
    </row>
    <row r="58" spans="1:4" x14ac:dyDescent="0.25">
      <c r="A58" t="s">
        <v>6</v>
      </c>
      <c r="B58" s="3">
        <v>370</v>
      </c>
      <c r="C58">
        <v>2024</v>
      </c>
      <c r="D58" s="13">
        <v>86520</v>
      </c>
    </row>
    <row r="59" spans="1:4" x14ac:dyDescent="0.25">
      <c r="A59" t="s">
        <v>4</v>
      </c>
      <c r="B59" s="3">
        <v>371</v>
      </c>
      <c r="C59">
        <v>2024</v>
      </c>
      <c r="D59" s="13">
        <v>79209</v>
      </c>
    </row>
    <row r="60" spans="1:4" x14ac:dyDescent="0.25">
      <c r="A60" t="s">
        <v>6</v>
      </c>
      <c r="B60" s="3">
        <v>372</v>
      </c>
      <c r="C60">
        <v>2024</v>
      </c>
      <c r="D60" s="13">
        <v>73202</v>
      </c>
    </row>
    <row r="61" spans="1:4" x14ac:dyDescent="0.25">
      <c r="A61" t="s">
        <v>3</v>
      </c>
      <c r="B61" s="3">
        <v>373</v>
      </c>
      <c r="C61">
        <v>2024</v>
      </c>
      <c r="D61" s="13">
        <v>80008</v>
      </c>
    </row>
    <row r="62" spans="1:4" x14ac:dyDescent="0.25">
      <c r="A62" t="s">
        <v>4</v>
      </c>
      <c r="B62" s="3">
        <v>374</v>
      </c>
      <c r="C62">
        <v>2024</v>
      </c>
      <c r="D62" s="13">
        <v>69552</v>
      </c>
    </row>
    <row r="63" spans="1:4" x14ac:dyDescent="0.25">
      <c r="A63" t="s">
        <v>2</v>
      </c>
      <c r="B63" s="3">
        <v>375</v>
      </c>
      <c r="C63">
        <v>2024</v>
      </c>
      <c r="D63" s="13">
        <v>84977</v>
      </c>
    </row>
    <row r="64" spans="1:4" x14ac:dyDescent="0.25">
      <c r="A64" t="s">
        <v>5</v>
      </c>
      <c r="B64" s="3">
        <v>376</v>
      </c>
      <c r="C64">
        <v>2024</v>
      </c>
      <c r="D64" s="13">
        <v>65989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4"/>
  <sheetViews>
    <sheetView zoomScale="160" zoomScaleNormal="160" workbookViewId="0">
      <selection activeCell="K5" sqref="K5"/>
    </sheetView>
  </sheetViews>
  <sheetFormatPr defaultRowHeight="15" x14ac:dyDescent="0.25"/>
  <cols>
    <col min="2" max="2" width="12.5703125" customWidth="1"/>
    <col min="3" max="3" width="10" customWidth="1"/>
    <col min="4" max="4" width="7.5703125" customWidth="1"/>
    <col min="5" max="5" width="2.7109375" customWidth="1"/>
  </cols>
  <sheetData>
    <row r="1" spans="1:9" x14ac:dyDescent="0.25">
      <c r="A1" s="4" t="s">
        <v>0</v>
      </c>
      <c r="B1" s="7" t="s">
        <v>1</v>
      </c>
      <c r="C1" s="7" t="s">
        <v>16</v>
      </c>
      <c r="D1" s="8" t="s">
        <v>15</v>
      </c>
      <c r="F1" s="2" t="s">
        <v>0</v>
      </c>
      <c r="G1" s="2">
        <v>2022</v>
      </c>
      <c r="H1" s="2">
        <v>2023</v>
      </c>
      <c r="I1" s="2">
        <v>2024</v>
      </c>
    </row>
    <row r="2" spans="1:9" x14ac:dyDescent="0.25">
      <c r="A2" t="s">
        <v>2</v>
      </c>
      <c r="B2" s="3">
        <v>356</v>
      </c>
      <c r="C2">
        <v>2022</v>
      </c>
      <c r="D2" s="13">
        <v>78213</v>
      </c>
      <c r="F2" t="s">
        <v>2</v>
      </c>
      <c r="G2" s="13">
        <f t="shared" ref="G2:I6" si="0">SUMIFS(Salary,Dept,$F2,Year,G$1)</f>
        <v>473104</v>
      </c>
      <c r="H2" s="13">
        <f t="shared" si="0"/>
        <v>399379</v>
      </c>
      <c r="I2" s="13">
        <f t="shared" si="0"/>
        <v>391225</v>
      </c>
    </row>
    <row r="3" spans="1:9" x14ac:dyDescent="0.25">
      <c r="A3" t="s">
        <v>3</v>
      </c>
      <c r="B3" s="3">
        <v>357</v>
      </c>
      <c r="C3">
        <v>2022</v>
      </c>
      <c r="D3" s="13">
        <v>79652</v>
      </c>
      <c r="F3" t="s">
        <v>3</v>
      </c>
      <c r="G3" s="13">
        <f>SUMIFS(Salary,Dept,$F3,Year,G$1)</f>
        <v>305422</v>
      </c>
      <c r="H3" s="13">
        <f t="shared" si="0"/>
        <v>272387</v>
      </c>
      <c r="I3" s="13">
        <f t="shared" si="0"/>
        <v>263459</v>
      </c>
    </row>
    <row r="4" spans="1:9" x14ac:dyDescent="0.25">
      <c r="A4" t="s">
        <v>2</v>
      </c>
      <c r="B4" s="3">
        <v>358</v>
      </c>
      <c r="C4">
        <v>2022</v>
      </c>
      <c r="D4" s="13">
        <v>80970</v>
      </c>
      <c r="F4" t="s">
        <v>4</v>
      </c>
      <c r="G4" s="13">
        <f t="shared" si="0"/>
        <v>187212</v>
      </c>
      <c r="H4" s="13">
        <f t="shared" si="0"/>
        <v>212102</v>
      </c>
      <c r="I4" s="13">
        <f t="shared" si="0"/>
        <v>203303</v>
      </c>
    </row>
    <row r="5" spans="1:9" x14ac:dyDescent="0.25">
      <c r="A5" t="s">
        <v>4</v>
      </c>
      <c r="B5" s="3">
        <v>359</v>
      </c>
      <c r="C5">
        <v>2022</v>
      </c>
      <c r="D5" s="13">
        <v>63662</v>
      </c>
      <c r="F5" t="s">
        <v>6</v>
      </c>
      <c r="G5" s="13">
        <f t="shared" si="0"/>
        <v>201937</v>
      </c>
      <c r="H5" s="13">
        <f t="shared" si="0"/>
        <v>200128</v>
      </c>
      <c r="I5" s="13">
        <f t="shared" si="0"/>
        <v>239538</v>
      </c>
    </row>
    <row r="6" spans="1:9" x14ac:dyDescent="0.25">
      <c r="A6" t="s">
        <v>3</v>
      </c>
      <c r="B6" s="3">
        <v>360</v>
      </c>
      <c r="C6">
        <v>2022</v>
      </c>
      <c r="D6" s="13">
        <v>63147</v>
      </c>
      <c r="F6" t="s">
        <v>5</v>
      </c>
      <c r="G6" s="13">
        <f t="shared" si="0"/>
        <v>323056</v>
      </c>
      <c r="H6" s="13">
        <f t="shared" si="0"/>
        <v>352932</v>
      </c>
      <c r="I6" s="13">
        <f t="shared" si="0"/>
        <v>362944</v>
      </c>
    </row>
    <row r="7" spans="1:9" x14ac:dyDescent="0.25">
      <c r="A7" t="s">
        <v>5</v>
      </c>
      <c r="B7" s="3">
        <v>361</v>
      </c>
      <c r="C7">
        <v>2022</v>
      </c>
      <c r="D7" s="13">
        <v>52799</v>
      </c>
    </row>
    <row r="8" spans="1:9" x14ac:dyDescent="0.25">
      <c r="A8" t="s">
        <v>6</v>
      </c>
      <c r="B8" s="3">
        <v>362</v>
      </c>
      <c r="C8">
        <v>2022</v>
      </c>
      <c r="D8" s="13">
        <v>54055</v>
      </c>
    </row>
    <row r="9" spans="1:9" x14ac:dyDescent="0.25">
      <c r="A9" t="s">
        <v>2</v>
      </c>
      <c r="B9" s="3">
        <v>363</v>
      </c>
      <c r="C9">
        <v>2022</v>
      </c>
      <c r="D9" s="13">
        <v>69528</v>
      </c>
    </row>
    <row r="10" spans="1:9" x14ac:dyDescent="0.25">
      <c r="A10" t="s">
        <v>2</v>
      </c>
      <c r="B10" s="3">
        <v>364</v>
      </c>
      <c r="C10">
        <v>2022</v>
      </c>
      <c r="D10" s="13">
        <v>89473</v>
      </c>
    </row>
    <row r="11" spans="1:9" x14ac:dyDescent="0.25">
      <c r="A11" t="s">
        <v>5</v>
      </c>
      <c r="B11" s="3">
        <v>365</v>
      </c>
      <c r="C11">
        <v>2022</v>
      </c>
      <c r="D11" s="13">
        <v>69540</v>
      </c>
    </row>
    <row r="12" spans="1:9" x14ac:dyDescent="0.25">
      <c r="A12" t="s">
        <v>5</v>
      </c>
      <c r="B12" s="3">
        <v>366</v>
      </c>
      <c r="C12">
        <v>2022</v>
      </c>
      <c r="D12" s="13">
        <v>58805</v>
      </c>
    </row>
    <row r="13" spans="1:9" x14ac:dyDescent="0.25">
      <c r="A13" t="s">
        <v>5</v>
      </c>
      <c r="B13" s="3">
        <v>367</v>
      </c>
      <c r="C13">
        <v>2022</v>
      </c>
      <c r="D13" s="13">
        <v>60843</v>
      </c>
    </row>
    <row r="14" spans="1:9" x14ac:dyDescent="0.25">
      <c r="A14" t="s">
        <v>2</v>
      </c>
      <c r="B14" s="3">
        <v>368</v>
      </c>
      <c r="C14">
        <v>2022</v>
      </c>
      <c r="D14" s="13">
        <v>74808</v>
      </c>
    </row>
    <row r="15" spans="1:9" x14ac:dyDescent="0.25">
      <c r="A15" t="s">
        <v>3</v>
      </c>
      <c r="B15" s="3">
        <v>369</v>
      </c>
      <c r="C15">
        <v>2022</v>
      </c>
      <c r="D15" s="13">
        <v>87999</v>
      </c>
    </row>
    <row r="16" spans="1:9" x14ac:dyDescent="0.25">
      <c r="A16" t="s">
        <v>6</v>
      </c>
      <c r="B16" s="3">
        <v>370</v>
      </c>
      <c r="C16">
        <v>2022</v>
      </c>
      <c r="D16" s="13">
        <v>61272</v>
      </c>
    </row>
    <row r="17" spans="1:4" x14ac:dyDescent="0.25">
      <c r="A17" t="s">
        <v>4</v>
      </c>
      <c r="B17" s="3">
        <v>371</v>
      </c>
      <c r="C17">
        <v>2022</v>
      </c>
      <c r="D17" s="13">
        <v>72032</v>
      </c>
    </row>
    <row r="18" spans="1:4" x14ac:dyDescent="0.25">
      <c r="A18" t="s">
        <v>6</v>
      </c>
      <c r="B18" s="3">
        <v>372</v>
      </c>
      <c r="C18">
        <v>2022</v>
      </c>
      <c r="D18" s="13">
        <v>86610</v>
      </c>
    </row>
    <row r="19" spans="1:4" x14ac:dyDescent="0.25">
      <c r="A19" t="s">
        <v>3</v>
      </c>
      <c r="B19" s="3">
        <v>373</v>
      </c>
      <c r="C19">
        <v>2022</v>
      </c>
      <c r="D19" s="13">
        <v>74624</v>
      </c>
    </row>
    <row r="20" spans="1:4" x14ac:dyDescent="0.25">
      <c r="A20" t="s">
        <v>4</v>
      </c>
      <c r="B20" s="3">
        <v>374</v>
      </c>
      <c r="C20">
        <v>2022</v>
      </c>
      <c r="D20" s="13">
        <v>51518</v>
      </c>
    </row>
    <row r="21" spans="1:4" x14ac:dyDescent="0.25">
      <c r="A21" t="s">
        <v>2</v>
      </c>
      <c r="B21" s="3">
        <v>375</v>
      </c>
      <c r="C21">
        <v>2022</v>
      </c>
      <c r="D21" s="13">
        <v>80112</v>
      </c>
    </row>
    <row r="22" spans="1:4" x14ac:dyDescent="0.25">
      <c r="A22" t="s">
        <v>5</v>
      </c>
      <c r="B22" s="3">
        <v>376</v>
      </c>
      <c r="C22">
        <v>2022</v>
      </c>
      <c r="D22" s="13">
        <v>81069</v>
      </c>
    </row>
    <row r="23" spans="1:4" x14ac:dyDescent="0.25">
      <c r="A23" t="s">
        <v>2</v>
      </c>
      <c r="B23" s="3">
        <v>356</v>
      </c>
      <c r="C23">
        <v>2023</v>
      </c>
      <c r="D23" s="13">
        <v>66067</v>
      </c>
    </row>
    <row r="24" spans="1:4" x14ac:dyDescent="0.25">
      <c r="A24" t="s">
        <v>3</v>
      </c>
      <c r="B24" s="3">
        <v>357</v>
      </c>
      <c r="C24">
        <v>2023</v>
      </c>
      <c r="D24" s="13">
        <v>70014</v>
      </c>
    </row>
    <row r="25" spans="1:4" x14ac:dyDescent="0.25">
      <c r="A25" t="s">
        <v>2</v>
      </c>
      <c r="B25" s="3">
        <v>358</v>
      </c>
      <c r="C25">
        <v>2023</v>
      </c>
      <c r="D25" s="13">
        <v>51866</v>
      </c>
    </row>
    <row r="26" spans="1:4" x14ac:dyDescent="0.25">
      <c r="A26" t="s">
        <v>4</v>
      </c>
      <c r="B26" s="3">
        <v>359</v>
      </c>
      <c r="C26">
        <v>2023</v>
      </c>
      <c r="D26" s="13">
        <v>85256</v>
      </c>
    </row>
    <row r="27" spans="1:4" x14ac:dyDescent="0.25">
      <c r="A27" t="s">
        <v>3</v>
      </c>
      <c r="B27" s="3">
        <v>360</v>
      </c>
      <c r="C27">
        <v>2023</v>
      </c>
      <c r="D27" s="13">
        <v>55561</v>
      </c>
    </row>
    <row r="28" spans="1:4" x14ac:dyDescent="0.25">
      <c r="A28" t="s">
        <v>5</v>
      </c>
      <c r="B28" s="3">
        <v>361</v>
      </c>
      <c r="C28">
        <v>2023</v>
      </c>
      <c r="D28" s="13">
        <v>71535</v>
      </c>
    </row>
    <row r="29" spans="1:4" x14ac:dyDescent="0.25">
      <c r="A29" t="s">
        <v>6</v>
      </c>
      <c r="B29" s="3">
        <v>362</v>
      </c>
      <c r="C29">
        <v>2023</v>
      </c>
      <c r="D29" s="13">
        <v>57391</v>
      </c>
    </row>
    <row r="30" spans="1:4" x14ac:dyDescent="0.25">
      <c r="A30" t="s">
        <v>2</v>
      </c>
      <c r="B30" s="3">
        <v>363</v>
      </c>
      <c r="C30">
        <v>2023</v>
      </c>
      <c r="D30" s="13">
        <v>65927</v>
      </c>
    </row>
    <row r="31" spans="1:4" x14ac:dyDescent="0.25">
      <c r="A31" t="s">
        <v>2</v>
      </c>
      <c r="B31" s="3">
        <v>364</v>
      </c>
      <c r="C31">
        <v>2023</v>
      </c>
      <c r="D31" s="13">
        <v>50218</v>
      </c>
    </row>
    <row r="32" spans="1:4" x14ac:dyDescent="0.25">
      <c r="A32" t="s">
        <v>5</v>
      </c>
      <c r="B32" s="3">
        <v>365</v>
      </c>
      <c r="C32">
        <v>2023</v>
      </c>
      <c r="D32" s="13">
        <v>66161</v>
      </c>
    </row>
    <row r="33" spans="1:4" x14ac:dyDescent="0.25">
      <c r="A33" t="s">
        <v>5</v>
      </c>
      <c r="B33" s="3">
        <v>366</v>
      </c>
      <c r="C33">
        <v>2023</v>
      </c>
      <c r="D33" s="13">
        <v>74976</v>
      </c>
    </row>
    <row r="34" spans="1:4" x14ac:dyDescent="0.25">
      <c r="A34" t="s">
        <v>5</v>
      </c>
      <c r="B34" s="3">
        <v>367</v>
      </c>
      <c r="C34">
        <v>2023</v>
      </c>
      <c r="D34" s="13">
        <v>79329</v>
      </c>
    </row>
    <row r="35" spans="1:4" x14ac:dyDescent="0.25">
      <c r="A35" t="s">
        <v>2</v>
      </c>
      <c r="B35" s="3">
        <v>368</v>
      </c>
      <c r="C35">
        <v>2023</v>
      </c>
      <c r="D35" s="13">
        <v>77671</v>
      </c>
    </row>
    <row r="36" spans="1:4" x14ac:dyDescent="0.25">
      <c r="A36" t="s">
        <v>3</v>
      </c>
      <c r="B36" s="3">
        <v>369</v>
      </c>
      <c r="C36">
        <v>2023</v>
      </c>
      <c r="D36" s="13">
        <v>79272</v>
      </c>
    </row>
    <row r="37" spans="1:4" x14ac:dyDescent="0.25">
      <c r="A37" t="s">
        <v>6</v>
      </c>
      <c r="B37" s="3">
        <v>370</v>
      </c>
      <c r="C37">
        <v>2023</v>
      </c>
      <c r="D37" s="13">
        <v>78146</v>
      </c>
    </row>
    <row r="38" spans="1:4" x14ac:dyDescent="0.25">
      <c r="A38" t="s">
        <v>4</v>
      </c>
      <c r="B38" s="3">
        <v>371</v>
      </c>
      <c r="C38">
        <v>2023</v>
      </c>
      <c r="D38" s="13">
        <v>64399</v>
      </c>
    </row>
    <row r="39" spans="1:4" x14ac:dyDescent="0.25">
      <c r="A39" t="s">
        <v>6</v>
      </c>
      <c r="B39" s="3">
        <v>372</v>
      </c>
      <c r="C39">
        <v>2023</v>
      </c>
      <c r="D39" s="13">
        <v>64591</v>
      </c>
    </row>
    <row r="40" spans="1:4" x14ac:dyDescent="0.25">
      <c r="A40" t="s">
        <v>3</v>
      </c>
      <c r="B40" s="3">
        <v>373</v>
      </c>
      <c r="C40">
        <v>2023</v>
      </c>
      <c r="D40" s="13">
        <v>67540</v>
      </c>
    </row>
    <row r="41" spans="1:4" x14ac:dyDescent="0.25">
      <c r="A41" t="s">
        <v>4</v>
      </c>
      <c r="B41" s="3">
        <v>374</v>
      </c>
      <c r="C41">
        <v>2023</v>
      </c>
      <c r="D41" s="13">
        <v>62447</v>
      </c>
    </row>
    <row r="42" spans="1:4" x14ac:dyDescent="0.25">
      <c r="A42" t="s">
        <v>2</v>
      </c>
      <c r="B42" s="3">
        <v>375</v>
      </c>
      <c r="C42">
        <v>2023</v>
      </c>
      <c r="D42" s="13">
        <v>87630</v>
      </c>
    </row>
    <row r="43" spans="1:4" x14ac:dyDescent="0.25">
      <c r="A43" t="s">
        <v>5</v>
      </c>
      <c r="B43" s="3">
        <v>376</v>
      </c>
      <c r="C43">
        <v>2023</v>
      </c>
      <c r="D43" s="13">
        <v>60931</v>
      </c>
    </row>
    <row r="44" spans="1:4" x14ac:dyDescent="0.25">
      <c r="A44" t="s">
        <v>2</v>
      </c>
      <c r="B44" s="3">
        <v>356</v>
      </c>
      <c r="C44">
        <v>2024</v>
      </c>
      <c r="D44" s="13">
        <v>77146</v>
      </c>
    </row>
    <row r="45" spans="1:4" x14ac:dyDescent="0.25">
      <c r="A45" t="s">
        <v>3</v>
      </c>
      <c r="B45" s="3">
        <v>357</v>
      </c>
      <c r="C45">
        <v>2024</v>
      </c>
      <c r="D45" s="13">
        <v>55140</v>
      </c>
    </row>
    <row r="46" spans="1:4" x14ac:dyDescent="0.25">
      <c r="A46" t="s">
        <v>2</v>
      </c>
      <c r="B46" s="3">
        <v>358</v>
      </c>
      <c r="C46">
        <v>2024</v>
      </c>
      <c r="D46" s="13">
        <v>67150</v>
      </c>
    </row>
    <row r="47" spans="1:4" x14ac:dyDescent="0.25">
      <c r="A47" t="s">
        <v>4</v>
      </c>
      <c r="B47" s="3">
        <v>359</v>
      </c>
      <c r="C47">
        <v>2024</v>
      </c>
      <c r="D47" s="13">
        <v>54542</v>
      </c>
    </row>
    <row r="48" spans="1:4" x14ac:dyDescent="0.25">
      <c r="A48" t="s">
        <v>3</v>
      </c>
      <c r="B48" s="3">
        <v>360</v>
      </c>
      <c r="C48">
        <v>2024</v>
      </c>
      <c r="D48" s="13">
        <v>54961</v>
      </c>
    </row>
    <row r="49" spans="1:4" x14ac:dyDescent="0.25">
      <c r="A49" t="s">
        <v>5</v>
      </c>
      <c r="B49" s="3">
        <v>361</v>
      </c>
      <c r="C49">
        <v>2024</v>
      </c>
      <c r="D49" s="13">
        <v>78350</v>
      </c>
    </row>
    <row r="50" spans="1:4" x14ac:dyDescent="0.25">
      <c r="A50" t="s">
        <v>6</v>
      </c>
      <c r="B50" s="3">
        <v>362</v>
      </c>
      <c r="C50">
        <v>2024</v>
      </c>
      <c r="D50" s="13">
        <v>79816</v>
      </c>
    </row>
    <row r="51" spans="1:4" x14ac:dyDescent="0.25">
      <c r="A51" t="s">
        <v>2</v>
      </c>
      <c r="B51" s="3">
        <v>363</v>
      </c>
      <c r="C51">
        <v>2024</v>
      </c>
      <c r="D51" s="13">
        <v>52901</v>
      </c>
    </row>
    <row r="52" spans="1:4" x14ac:dyDescent="0.25">
      <c r="A52" t="s">
        <v>2</v>
      </c>
      <c r="B52" s="3">
        <v>364</v>
      </c>
      <c r="C52">
        <v>2024</v>
      </c>
      <c r="D52" s="13">
        <v>56028</v>
      </c>
    </row>
    <row r="53" spans="1:4" x14ac:dyDescent="0.25">
      <c r="A53" t="s">
        <v>5</v>
      </c>
      <c r="B53" s="3">
        <v>365</v>
      </c>
      <c r="C53">
        <v>2024</v>
      </c>
      <c r="D53" s="13">
        <v>65732</v>
      </c>
    </row>
    <row r="54" spans="1:4" x14ac:dyDescent="0.25">
      <c r="A54" t="s">
        <v>5</v>
      </c>
      <c r="B54" s="3">
        <v>366</v>
      </c>
      <c r="C54">
        <v>2024</v>
      </c>
      <c r="D54" s="13">
        <v>87488</v>
      </c>
    </row>
    <row r="55" spans="1:4" x14ac:dyDescent="0.25">
      <c r="A55" t="s">
        <v>5</v>
      </c>
      <c r="B55" s="3">
        <v>367</v>
      </c>
      <c r="C55">
        <v>2024</v>
      </c>
      <c r="D55" s="13">
        <v>65385</v>
      </c>
    </row>
    <row r="56" spans="1:4" x14ac:dyDescent="0.25">
      <c r="A56" t="s">
        <v>2</v>
      </c>
      <c r="B56" s="3">
        <v>368</v>
      </c>
      <c r="C56">
        <v>2024</v>
      </c>
      <c r="D56" s="13">
        <v>53023</v>
      </c>
    </row>
    <row r="57" spans="1:4" x14ac:dyDescent="0.25">
      <c r="A57" t="s">
        <v>3</v>
      </c>
      <c r="B57" s="3">
        <v>369</v>
      </c>
      <c r="C57">
        <v>2024</v>
      </c>
      <c r="D57" s="13">
        <v>73350</v>
      </c>
    </row>
    <row r="58" spans="1:4" x14ac:dyDescent="0.25">
      <c r="A58" t="s">
        <v>6</v>
      </c>
      <c r="B58" s="3">
        <v>370</v>
      </c>
      <c r="C58">
        <v>2024</v>
      </c>
      <c r="D58" s="13">
        <v>86520</v>
      </c>
    </row>
    <row r="59" spans="1:4" x14ac:dyDescent="0.25">
      <c r="A59" t="s">
        <v>4</v>
      </c>
      <c r="B59" s="3">
        <v>371</v>
      </c>
      <c r="C59">
        <v>2024</v>
      </c>
      <c r="D59" s="13">
        <v>79209</v>
      </c>
    </row>
    <row r="60" spans="1:4" x14ac:dyDescent="0.25">
      <c r="A60" t="s">
        <v>6</v>
      </c>
      <c r="B60" s="3">
        <v>372</v>
      </c>
      <c r="C60">
        <v>2024</v>
      </c>
      <c r="D60" s="13">
        <v>73202</v>
      </c>
    </row>
    <row r="61" spans="1:4" x14ac:dyDescent="0.25">
      <c r="A61" t="s">
        <v>3</v>
      </c>
      <c r="B61" s="3">
        <v>373</v>
      </c>
      <c r="C61">
        <v>2024</v>
      </c>
      <c r="D61" s="13">
        <v>80008</v>
      </c>
    </row>
    <row r="62" spans="1:4" x14ac:dyDescent="0.25">
      <c r="A62" t="s">
        <v>4</v>
      </c>
      <c r="B62" s="3">
        <v>374</v>
      </c>
      <c r="C62">
        <v>2024</v>
      </c>
      <c r="D62" s="13">
        <v>69552</v>
      </c>
    </row>
    <row r="63" spans="1:4" x14ac:dyDescent="0.25">
      <c r="A63" t="s">
        <v>2</v>
      </c>
      <c r="B63" s="3">
        <v>375</v>
      </c>
      <c r="C63">
        <v>2024</v>
      </c>
      <c r="D63" s="13">
        <v>84977</v>
      </c>
    </row>
    <row r="64" spans="1:4" x14ac:dyDescent="0.25">
      <c r="A64" t="s">
        <v>5</v>
      </c>
      <c r="B64" s="3">
        <v>376</v>
      </c>
      <c r="C64">
        <v>2024</v>
      </c>
      <c r="D64" s="13">
        <v>65989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4"/>
  <sheetViews>
    <sheetView showGridLines="0" zoomScale="145" zoomScaleNormal="145" workbookViewId="0">
      <selection activeCell="N20" sqref="N20"/>
    </sheetView>
  </sheetViews>
  <sheetFormatPr defaultRowHeight="15" x14ac:dyDescent="0.25"/>
  <cols>
    <col min="1" max="1" width="8.140625" customWidth="1"/>
    <col min="2" max="2" width="12.42578125" bestFit="1" customWidth="1"/>
    <col min="3" max="3" width="5.5703125" customWidth="1"/>
    <col min="4" max="4" width="8.42578125" customWidth="1"/>
    <col min="5" max="5" width="2.7109375" customWidth="1"/>
  </cols>
  <sheetData>
    <row r="1" spans="1:9" x14ac:dyDescent="0.25">
      <c r="A1" s="9" t="s">
        <v>0</v>
      </c>
      <c r="B1" s="10" t="s">
        <v>1</v>
      </c>
      <c r="C1" s="10" t="s">
        <v>16</v>
      </c>
      <c r="D1" s="11" t="s">
        <v>15</v>
      </c>
      <c r="F1" s="2" t="s">
        <v>0</v>
      </c>
      <c r="G1" s="2">
        <v>2022</v>
      </c>
      <c r="H1" s="2">
        <v>2023</v>
      </c>
      <c r="I1" s="2">
        <v>2024</v>
      </c>
    </row>
    <row r="2" spans="1:9" x14ac:dyDescent="0.25">
      <c r="A2" t="s">
        <v>2</v>
      </c>
      <c r="B2" s="3">
        <v>356</v>
      </c>
      <c r="C2">
        <v>2022</v>
      </c>
      <c r="D2" s="14">
        <v>78213</v>
      </c>
      <c r="F2" t="s">
        <v>2</v>
      </c>
      <c r="G2" s="14">
        <f>SUMIFS(Table1[Salary],Table1[Dept.],$F2,Table1[Year],G$1)</f>
        <v>473104</v>
      </c>
      <c r="H2" s="14">
        <f>SUMIFS(Table1[Salary],Table1[Dept.],$F2,Table1[Year],H$1)</f>
        <v>399379</v>
      </c>
      <c r="I2" s="14">
        <f>SUMIFS(Table1[Salary],Table1[Dept.],$F2,Table1[Year],I$1)</f>
        <v>391225</v>
      </c>
    </row>
    <row r="3" spans="1:9" x14ac:dyDescent="0.25">
      <c r="A3" t="s">
        <v>3</v>
      </c>
      <c r="B3" s="3">
        <v>357</v>
      </c>
      <c r="C3">
        <v>2022</v>
      </c>
      <c r="D3" s="14">
        <v>79652</v>
      </c>
      <c r="F3" t="s">
        <v>3</v>
      </c>
      <c r="G3" s="14">
        <f>SUMIFS(Table1[Salary],Table1[Dept.],$F3,Table1[Year],G$1)</f>
        <v>305422</v>
      </c>
      <c r="H3" s="14">
        <f>SUMIFS(Table1[Salary],Table1[Dept.],$F3,Table1[Year],H$1)</f>
        <v>272387</v>
      </c>
      <c r="I3" s="14">
        <f>SUMIFS(Table1[Salary],Table1[Dept.],$F3,Table1[Year],I$1)</f>
        <v>263459</v>
      </c>
    </row>
    <row r="4" spans="1:9" x14ac:dyDescent="0.25">
      <c r="A4" t="s">
        <v>2</v>
      </c>
      <c r="B4" s="3">
        <v>358</v>
      </c>
      <c r="C4">
        <v>2022</v>
      </c>
      <c r="D4" s="14">
        <v>80970</v>
      </c>
      <c r="F4" t="s">
        <v>4</v>
      </c>
      <c r="G4" s="14">
        <f>SUMIFS(Table1[Salary],Table1[Dept.],$F4,Table1[Year],G$1)</f>
        <v>187212</v>
      </c>
      <c r="H4" s="14">
        <f>SUMIFS(Table1[Salary],Table1[Dept.],$F4,Table1[Year],H$1)</f>
        <v>212102</v>
      </c>
      <c r="I4" s="14">
        <f>SUMIFS(Table1[Salary],Table1[Dept.],$F4,Table1[Year],I$1)</f>
        <v>203303</v>
      </c>
    </row>
    <row r="5" spans="1:9" x14ac:dyDescent="0.25">
      <c r="A5" t="s">
        <v>4</v>
      </c>
      <c r="B5" s="3">
        <v>359</v>
      </c>
      <c r="C5">
        <v>2022</v>
      </c>
      <c r="D5" s="14">
        <v>63662</v>
      </c>
      <c r="F5" t="s">
        <v>6</v>
      </c>
      <c r="G5" s="14">
        <f>SUMIFS(Table1[Salary],Table1[Dept.],$F5,Table1[Year],G$1)</f>
        <v>201937</v>
      </c>
      <c r="H5" s="14">
        <f>SUMIFS(Table1[Salary],Table1[Dept.],$F5,Table1[Year],H$1)</f>
        <v>200128</v>
      </c>
      <c r="I5" s="14">
        <f>SUMIFS(Table1[Salary],Table1[Dept.],$F5,Table1[Year],I$1)</f>
        <v>239538</v>
      </c>
    </row>
    <row r="6" spans="1:9" x14ac:dyDescent="0.25">
      <c r="A6" t="s">
        <v>3</v>
      </c>
      <c r="B6" s="3">
        <v>360</v>
      </c>
      <c r="C6">
        <v>2022</v>
      </c>
      <c r="D6" s="14">
        <v>63147</v>
      </c>
      <c r="F6" t="s">
        <v>5</v>
      </c>
      <c r="G6" s="14">
        <f>SUMIFS(Table1[Salary],Table1[Dept.],$F6,Table1[Year],G$1)</f>
        <v>323056</v>
      </c>
      <c r="H6" s="14">
        <f>SUMIFS(Table1[Salary],Table1[Dept.],$F6,Table1[Year],H$1)</f>
        <v>352932</v>
      </c>
      <c r="I6" s="14">
        <f>SUMIFS(Table1[Salary],Table1[Dept.],$F6,Table1[Year],I$1)</f>
        <v>362944</v>
      </c>
    </row>
    <row r="7" spans="1:9" x14ac:dyDescent="0.25">
      <c r="A7" t="s">
        <v>5</v>
      </c>
      <c r="B7" s="3">
        <v>361</v>
      </c>
      <c r="C7">
        <v>2022</v>
      </c>
      <c r="D7" s="14">
        <v>52799</v>
      </c>
    </row>
    <row r="8" spans="1:9" x14ac:dyDescent="0.25">
      <c r="A8" t="s">
        <v>6</v>
      </c>
      <c r="B8" s="3">
        <v>362</v>
      </c>
      <c r="C8">
        <v>2022</v>
      </c>
      <c r="D8" s="14">
        <v>54055</v>
      </c>
    </row>
    <row r="9" spans="1:9" x14ac:dyDescent="0.25">
      <c r="A9" t="s">
        <v>2</v>
      </c>
      <c r="B9" s="3">
        <v>363</v>
      </c>
      <c r="C9">
        <v>2022</v>
      </c>
      <c r="D9" s="14">
        <v>69528</v>
      </c>
    </row>
    <row r="10" spans="1:9" x14ac:dyDescent="0.25">
      <c r="A10" t="s">
        <v>2</v>
      </c>
      <c r="B10" s="3">
        <v>364</v>
      </c>
      <c r="C10">
        <v>2022</v>
      </c>
      <c r="D10" s="14">
        <v>89473</v>
      </c>
    </row>
    <row r="11" spans="1:9" x14ac:dyDescent="0.25">
      <c r="A11" t="s">
        <v>5</v>
      </c>
      <c r="B11" s="3">
        <v>365</v>
      </c>
      <c r="C11">
        <v>2022</v>
      </c>
      <c r="D11" s="14">
        <v>69540</v>
      </c>
    </row>
    <row r="12" spans="1:9" x14ac:dyDescent="0.25">
      <c r="A12" t="s">
        <v>5</v>
      </c>
      <c r="B12" s="3">
        <v>366</v>
      </c>
      <c r="C12">
        <v>2022</v>
      </c>
      <c r="D12" s="14">
        <v>58805</v>
      </c>
    </row>
    <row r="13" spans="1:9" x14ac:dyDescent="0.25">
      <c r="A13" t="s">
        <v>5</v>
      </c>
      <c r="B13" s="3">
        <v>367</v>
      </c>
      <c r="C13">
        <v>2022</v>
      </c>
      <c r="D13" s="14">
        <v>60843</v>
      </c>
    </row>
    <row r="14" spans="1:9" x14ac:dyDescent="0.25">
      <c r="A14" t="s">
        <v>2</v>
      </c>
      <c r="B14" s="3">
        <v>368</v>
      </c>
      <c r="C14">
        <v>2022</v>
      </c>
      <c r="D14" s="14">
        <v>74808</v>
      </c>
    </row>
    <row r="15" spans="1:9" x14ac:dyDescent="0.25">
      <c r="A15" t="s">
        <v>3</v>
      </c>
      <c r="B15" s="3">
        <v>369</v>
      </c>
      <c r="C15">
        <v>2022</v>
      </c>
      <c r="D15" s="14">
        <v>87999</v>
      </c>
    </row>
    <row r="16" spans="1:9" x14ac:dyDescent="0.25">
      <c r="A16" t="s">
        <v>6</v>
      </c>
      <c r="B16" s="3">
        <v>370</v>
      </c>
      <c r="C16">
        <v>2022</v>
      </c>
      <c r="D16" s="14">
        <v>61272</v>
      </c>
    </row>
    <row r="17" spans="1:4" x14ac:dyDescent="0.25">
      <c r="A17" t="s">
        <v>4</v>
      </c>
      <c r="B17" s="3">
        <v>371</v>
      </c>
      <c r="C17">
        <v>2022</v>
      </c>
      <c r="D17" s="14">
        <v>72032</v>
      </c>
    </row>
    <row r="18" spans="1:4" x14ac:dyDescent="0.25">
      <c r="A18" t="s">
        <v>6</v>
      </c>
      <c r="B18" s="3">
        <v>372</v>
      </c>
      <c r="C18">
        <v>2022</v>
      </c>
      <c r="D18" s="14">
        <v>86610</v>
      </c>
    </row>
    <row r="19" spans="1:4" x14ac:dyDescent="0.25">
      <c r="A19" t="s">
        <v>3</v>
      </c>
      <c r="B19" s="3">
        <v>373</v>
      </c>
      <c r="C19">
        <v>2022</v>
      </c>
      <c r="D19" s="14">
        <v>74624</v>
      </c>
    </row>
    <row r="20" spans="1:4" x14ac:dyDescent="0.25">
      <c r="A20" t="s">
        <v>4</v>
      </c>
      <c r="B20" s="3">
        <v>374</v>
      </c>
      <c r="C20">
        <v>2022</v>
      </c>
      <c r="D20" s="14">
        <v>51518</v>
      </c>
    </row>
    <row r="21" spans="1:4" x14ac:dyDescent="0.25">
      <c r="A21" t="s">
        <v>2</v>
      </c>
      <c r="B21" s="3">
        <v>375</v>
      </c>
      <c r="C21">
        <v>2022</v>
      </c>
      <c r="D21" s="14">
        <v>80112</v>
      </c>
    </row>
    <row r="22" spans="1:4" x14ac:dyDescent="0.25">
      <c r="A22" t="s">
        <v>5</v>
      </c>
      <c r="B22" s="3">
        <v>376</v>
      </c>
      <c r="C22">
        <v>2022</v>
      </c>
      <c r="D22" s="14">
        <v>81069</v>
      </c>
    </row>
    <row r="23" spans="1:4" x14ac:dyDescent="0.25">
      <c r="A23" t="s">
        <v>2</v>
      </c>
      <c r="B23" s="3">
        <v>356</v>
      </c>
      <c r="C23">
        <v>2023</v>
      </c>
      <c r="D23" s="14">
        <v>66067</v>
      </c>
    </row>
    <row r="24" spans="1:4" x14ac:dyDescent="0.25">
      <c r="A24" t="s">
        <v>3</v>
      </c>
      <c r="B24" s="3">
        <v>357</v>
      </c>
      <c r="C24">
        <v>2023</v>
      </c>
      <c r="D24" s="14">
        <v>70014</v>
      </c>
    </row>
    <row r="25" spans="1:4" x14ac:dyDescent="0.25">
      <c r="A25" t="s">
        <v>2</v>
      </c>
      <c r="B25" s="3">
        <v>358</v>
      </c>
      <c r="C25">
        <v>2023</v>
      </c>
      <c r="D25" s="14">
        <v>51866</v>
      </c>
    </row>
    <row r="26" spans="1:4" x14ac:dyDescent="0.25">
      <c r="A26" t="s">
        <v>4</v>
      </c>
      <c r="B26" s="3">
        <v>359</v>
      </c>
      <c r="C26">
        <v>2023</v>
      </c>
      <c r="D26" s="14">
        <v>85256</v>
      </c>
    </row>
    <row r="27" spans="1:4" x14ac:dyDescent="0.25">
      <c r="A27" t="s">
        <v>3</v>
      </c>
      <c r="B27" s="3">
        <v>360</v>
      </c>
      <c r="C27">
        <v>2023</v>
      </c>
      <c r="D27" s="14">
        <v>55561</v>
      </c>
    </row>
    <row r="28" spans="1:4" x14ac:dyDescent="0.25">
      <c r="A28" t="s">
        <v>5</v>
      </c>
      <c r="B28" s="3">
        <v>361</v>
      </c>
      <c r="C28">
        <v>2023</v>
      </c>
      <c r="D28" s="14">
        <v>71535</v>
      </c>
    </row>
    <row r="29" spans="1:4" x14ac:dyDescent="0.25">
      <c r="A29" t="s">
        <v>6</v>
      </c>
      <c r="B29" s="3">
        <v>362</v>
      </c>
      <c r="C29">
        <v>2023</v>
      </c>
      <c r="D29" s="14">
        <v>57391</v>
      </c>
    </row>
    <row r="30" spans="1:4" x14ac:dyDescent="0.25">
      <c r="A30" t="s">
        <v>2</v>
      </c>
      <c r="B30" s="3">
        <v>363</v>
      </c>
      <c r="C30">
        <v>2023</v>
      </c>
      <c r="D30" s="14">
        <v>65927</v>
      </c>
    </row>
    <row r="31" spans="1:4" x14ac:dyDescent="0.25">
      <c r="A31" t="s">
        <v>2</v>
      </c>
      <c r="B31" s="3">
        <v>364</v>
      </c>
      <c r="C31">
        <v>2023</v>
      </c>
      <c r="D31" s="14">
        <v>50218</v>
      </c>
    </row>
    <row r="32" spans="1:4" x14ac:dyDescent="0.25">
      <c r="A32" t="s">
        <v>5</v>
      </c>
      <c r="B32" s="3">
        <v>365</v>
      </c>
      <c r="C32">
        <v>2023</v>
      </c>
      <c r="D32" s="14">
        <v>66161</v>
      </c>
    </row>
    <row r="33" spans="1:4" x14ac:dyDescent="0.25">
      <c r="A33" t="s">
        <v>5</v>
      </c>
      <c r="B33" s="3">
        <v>366</v>
      </c>
      <c r="C33">
        <v>2023</v>
      </c>
      <c r="D33" s="14">
        <v>74976</v>
      </c>
    </row>
    <row r="34" spans="1:4" x14ac:dyDescent="0.25">
      <c r="A34" t="s">
        <v>5</v>
      </c>
      <c r="B34" s="3">
        <v>367</v>
      </c>
      <c r="C34">
        <v>2023</v>
      </c>
      <c r="D34" s="14">
        <v>79329</v>
      </c>
    </row>
    <row r="35" spans="1:4" x14ac:dyDescent="0.25">
      <c r="A35" t="s">
        <v>2</v>
      </c>
      <c r="B35" s="3">
        <v>368</v>
      </c>
      <c r="C35">
        <v>2023</v>
      </c>
      <c r="D35" s="14">
        <v>77671</v>
      </c>
    </row>
    <row r="36" spans="1:4" x14ac:dyDescent="0.25">
      <c r="A36" t="s">
        <v>3</v>
      </c>
      <c r="B36" s="3">
        <v>369</v>
      </c>
      <c r="C36">
        <v>2023</v>
      </c>
      <c r="D36" s="14">
        <v>79272</v>
      </c>
    </row>
    <row r="37" spans="1:4" x14ac:dyDescent="0.25">
      <c r="A37" t="s">
        <v>6</v>
      </c>
      <c r="B37" s="3">
        <v>370</v>
      </c>
      <c r="C37">
        <v>2023</v>
      </c>
      <c r="D37" s="14">
        <v>78146</v>
      </c>
    </row>
    <row r="38" spans="1:4" x14ac:dyDescent="0.25">
      <c r="A38" t="s">
        <v>4</v>
      </c>
      <c r="B38" s="3">
        <v>371</v>
      </c>
      <c r="C38">
        <v>2023</v>
      </c>
      <c r="D38" s="14">
        <v>64399</v>
      </c>
    </row>
    <row r="39" spans="1:4" x14ac:dyDescent="0.25">
      <c r="A39" t="s">
        <v>6</v>
      </c>
      <c r="B39" s="3">
        <v>372</v>
      </c>
      <c r="C39">
        <v>2023</v>
      </c>
      <c r="D39" s="14">
        <v>64591</v>
      </c>
    </row>
    <row r="40" spans="1:4" x14ac:dyDescent="0.25">
      <c r="A40" t="s">
        <v>3</v>
      </c>
      <c r="B40" s="3">
        <v>373</v>
      </c>
      <c r="C40">
        <v>2023</v>
      </c>
      <c r="D40" s="14">
        <v>67540</v>
      </c>
    </row>
    <row r="41" spans="1:4" x14ac:dyDescent="0.25">
      <c r="A41" t="s">
        <v>4</v>
      </c>
      <c r="B41" s="3">
        <v>374</v>
      </c>
      <c r="C41">
        <v>2023</v>
      </c>
      <c r="D41" s="14">
        <v>62447</v>
      </c>
    </row>
    <row r="42" spans="1:4" x14ac:dyDescent="0.25">
      <c r="A42" t="s">
        <v>2</v>
      </c>
      <c r="B42" s="3">
        <v>375</v>
      </c>
      <c r="C42">
        <v>2023</v>
      </c>
      <c r="D42" s="14">
        <v>87630</v>
      </c>
    </row>
    <row r="43" spans="1:4" x14ac:dyDescent="0.25">
      <c r="A43" t="s">
        <v>5</v>
      </c>
      <c r="B43" s="3">
        <v>376</v>
      </c>
      <c r="C43">
        <v>2023</v>
      </c>
      <c r="D43" s="14">
        <v>60931</v>
      </c>
    </row>
    <row r="44" spans="1:4" x14ac:dyDescent="0.25">
      <c r="A44" t="s">
        <v>2</v>
      </c>
      <c r="B44" s="3">
        <v>356</v>
      </c>
      <c r="C44">
        <v>2024</v>
      </c>
      <c r="D44" s="14">
        <v>77146</v>
      </c>
    </row>
    <row r="45" spans="1:4" x14ac:dyDescent="0.25">
      <c r="A45" t="s">
        <v>3</v>
      </c>
      <c r="B45" s="3">
        <v>357</v>
      </c>
      <c r="C45">
        <v>2024</v>
      </c>
      <c r="D45" s="14">
        <v>55140</v>
      </c>
    </row>
    <row r="46" spans="1:4" x14ac:dyDescent="0.25">
      <c r="A46" t="s">
        <v>2</v>
      </c>
      <c r="B46" s="3">
        <v>358</v>
      </c>
      <c r="C46">
        <v>2024</v>
      </c>
      <c r="D46" s="14">
        <v>67150</v>
      </c>
    </row>
    <row r="47" spans="1:4" x14ac:dyDescent="0.25">
      <c r="A47" t="s">
        <v>4</v>
      </c>
      <c r="B47" s="3">
        <v>359</v>
      </c>
      <c r="C47">
        <v>2024</v>
      </c>
      <c r="D47" s="14">
        <v>54542</v>
      </c>
    </row>
    <row r="48" spans="1:4" x14ac:dyDescent="0.25">
      <c r="A48" t="s">
        <v>3</v>
      </c>
      <c r="B48" s="3">
        <v>360</v>
      </c>
      <c r="C48">
        <v>2024</v>
      </c>
      <c r="D48" s="14">
        <v>54961</v>
      </c>
    </row>
    <row r="49" spans="1:4" x14ac:dyDescent="0.25">
      <c r="A49" t="s">
        <v>5</v>
      </c>
      <c r="B49" s="3">
        <v>361</v>
      </c>
      <c r="C49">
        <v>2024</v>
      </c>
      <c r="D49" s="14">
        <v>78350</v>
      </c>
    </row>
    <row r="50" spans="1:4" x14ac:dyDescent="0.25">
      <c r="A50" t="s">
        <v>6</v>
      </c>
      <c r="B50" s="3">
        <v>362</v>
      </c>
      <c r="C50">
        <v>2024</v>
      </c>
      <c r="D50" s="14">
        <v>79816</v>
      </c>
    </row>
    <row r="51" spans="1:4" x14ac:dyDescent="0.25">
      <c r="A51" t="s">
        <v>2</v>
      </c>
      <c r="B51" s="3">
        <v>363</v>
      </c>
      <c r="C51">
        <v>2024</v>
      </c>
      <c r="D51" s="14">
        <v>52901</v>
      </c>
    </row>
    <row r="52" spans="1:4" x14ac:dyDescent="0.25">
      <c r="A52" t="s">
        <v>2</v>
      </c>
      <c r="B52" s="3">
        <v>364</v>
      </c>
      <c r="C52">
        <v>2024</v>
      </c>
      <c r="D52" s="14">
        <v>56028</v>
      </c>
    </row>
    <row r="53" spans="1:4" x14ac:dyDescent="0.25">
      <c r="A53" t="s">
        <v>5</v>
      </c>
      <c r="B53" s="3">
        <v>365</v>
      </c>
      <c r="C53">
        <v>2024</v>
      </c>
      <c r="D53" s="14">
        <v>65732</v>
      </c>
    </row>
    <row r="54" spans="1:4" x14ac:dyDescent="0.25">
      <c r="A54" t="s">
        <v>5</v>
      </c>
      <c r="B54" s="3">
        <v>366</v>
      </c>
      <c r="C54">
        <v>2024</v>
      </c>
      <c r="D54" s="14">
        <v>87488</v>
      </c>
    </row>
    <row r="55" spans="1:4" x14ac:dyDescent="0.25">
      <c r="A55" t="s">
        <v>5</v>
      </c>
      <c r="B55" s="3">
        <v>367</v>
      </c>
      <c r="C55">
        <v>2024</v>
      </c>
      <c r="D55" s="14">
        <v>65385</v>
      </c>
    </row>
    <row r="56" spans="1:4" x14ac:dyDescent="0.25">
      <c r="A56" t="s">
        <v>2</v>
      </c>
      <c r="B56" s="3">
        <v>368</v>
      </c>
      <c r="C56">
        <v>2024</v>
      </c>
      <c r="D56" s="14">
        <v>53023</v>
      </c>
    </row>
    <row r="57" spans="1:4" x14ac:dyDescent="0.25">
      <c r="A57" t="s">
        <v>3</v>
      </c>
      <c r="B57" s="3">
        <v>369</v>
      </c>
      <c r="C57">
        <v>2024</v>
      </c>
      <c r="D57" s="14">
        <v>73350</v>
      </c>
    </row>
    <row r="58" spans="1:4" x14ac:dyDescent="0.25">
      <c r="A58" t="s">
        <v>6</v>
      </c>
      <c r="B58" s="3">
        <v>370</v>
      </c>
      <c r="C58">
        <v>2024</v>
      </c>
      <c r="D58" s="14">
        <v>86520</v>
      </c>
    </row>
    <row r="59" spans="1:4" x14ac:dyDescent="0.25">
      <c r="A59" t="s">
        <v>4</v>
      </c>
      <c r="B59" s="3">
        <v>371</v>
      </c>
      <c r="C59">
        <v>2024</v>
      </c>
      <c r="D59" s="14">
        <v>79209</v>
      </c>
    </row>
    <row r="60" spans="1:4" x14ac:dyDescent="0.25">
      <c r="A60" t="s">
        <v>6</v>
      </c>
      <c r="B60" s="3">
        <v>372</v>
      </c>
      <c r="C60">
        <v>2024</v>
      </c>
      <c r="D60" s="14">
        <v>73202</v>
      </c>
    </row>
    <row r="61" spans="1:4" x14ac:dyDescent="0.25">
      <c r="A61" t="s">
        <v>3</v>
      </c>
      <c r="B61" s="3">
        <v>373</v>
      </c>
      <c r="C61">
        <v>2024</v>
      </c>
      <c r="D61" s="14">
        <v>80008</v>
      </c>
    </row>
    <row r="62" spans="1:4" x14ac:dyDescent="0.25">
      <c r="A62" t="s">
        <v>4</v>
      </c>
      <c r="B62" s="3">
        <v>374</v>
      </c>
      <c r="C62">
        <v>2024</v>
      </c>
      <c r="D62" s="14">
        <v>69552</v>
      </c>
    </row>
    <row r="63" spans="1:4" x14ac:dyDescent="0.25">
      <c r="A63" t="s">
        <v>2</v>
      </c>
      <c r="B63" s="3">
        <v>375</v>
      </c>
      <c r="C63">
        <v>2024</v>
      </c>
      <c r="D63" s="14">
        <v>84977</v>
      </c>
    </row>
    <row r="64" spans="1:4" x14ac:dyDescent="0.25">
      <c r="A64" t="s">
        <v>5</v>
      </c>
      <c r="B64" s="3">
        <v>376</v>
      </c>
      <c r="C64">
        <v>2024</v>
      </c>
      <c r="D64" s="14">
        <v>65989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zoomScale="145" zoomScaleNormal="145" workbookViewId="0">
      <selection activeCell="F2" sqref="F2"/>
    </sheetView>
  </sheetViews>
  <sheetFormatPr defaultRowHeight="15" x14ac:dyDescent="0.25"/>
  <cols>
    <col min="1" max="1" width="13.7109375" customWidth="1"/>
    <col min="2" max="2" width="14.7109375" bestFit="1" customWidth="1"/>
    <col min="3" max="4" width="2.7109375" customWidth="1"/>
    <col min="5" max="5" width="11.5703125" customWidth="1"/>
    <col min="6" max="6" width="11.5703125" bestFit="1" customWidth="1"/>
  </cols>
  <sheetData>
    <row r="1" spans="1:6" x14ac:dyDescent="0.25">
      <c r="A1" s="4" t="s">
        <v>0</v>
      </c>
      <c r="B1" s="25" t="s">
        <v>1</v>
      </c>
      <c r="C1" s="5"/>
      <c r="D1" s="5"/>
      <c r="E1" s="4" t="s">
        <v>0</v>
      </c>
      <c r="F1" s="6" t="s">
        <v>8</v>
      </c>
    </row>
    <row r="2" spans="1:6" x14ac:dyDescent="0.25">
      <c r="A2" t="s">
        <v>2</v>
      </c>
      <c r="B2" s="3">
        <v>356</v>
      </c>
      <c r="E2" t="str" cm="1">
        <f t="array" ref="E2:E6">_xlfn.UNIQUE(Employees[Dept.])</f>
        <v>Admin</v>
      </c>
      <c r="F2" cm="1">
        <f t="array" ref="F2:F6">COUNTIF(Employees[Dept.],_xlfn.ANCHORARRAY(E2))</f>
        <v>6</v>
      </c>
    </row>
    <row r="3" spans="1:6" x14ac:dyDescent="0.25">
      <c r="A3" t="s">
        <v>3</v>
      </c>
      <c r="B3" s="3">
        <v>357</v>
      </c>
      <c r="E3" t="str">
        <v>Finance</v>
      </c>
      <c r="F3">
        <v>4</v>
      </c>
    </row>
    <row r="4" spans="1:6" x14ac:dyDescent="0.25">
      <c r="A4" t="s">
        <v>2</v>
      </c>
      <c r="B4" s="3">
        <v>358</v>
      </c>
      <c r="E4" t="str">
        <v>HR</v>
      </c>
      <c r="F4">
        <v>3</v>
      </c>
    </row>
    <row r="5" spans="1:6" x14ac:dyDescent="0.25">
      <c r="A5" t="s">
        <v>4</v>
      </c>
      <c r="B5" s="3">
        <v>359</v>
      </c>
      <c r="E5" t="str">
        <v>Sales</v>
      </c>
      <c r="F5">
        <v>5</v>
      </c>
    </row>
    <row r="6" spans="1:6" x14ac:dyDescent="0.25">
      <c r="A6" t="s">
        <v>3</v>
      </c>
      <c r="B6" s="3">
        <v>360</v>
      </c>
      <c r="E6" t="str">
        <v>IT</v>
      </c>
      <c r="F6">
        <v>3</v>
      </c>
    </row>
    <row r="7" spans="1:6" x14ac:dyDescent="0.25">
      <c r="A7" t="s">
        <v>5</v>
      </c>
      <c r="B7" s="3">
        <v>361</v>
      </c>
    </row>
    <row r="8" spans="1:6" x14ac:dyDescent="0.25">
      <c r="A8" t="s">
        <v>6</v>
      </c>
      <c r="B8" s="3">
        <v>362</v>
      </c>
    </row>
    <row r="9" spans="1:6" x14ac:dyDescent="0.25">
      <c r="A9" t="s">
        <v>2</v>
      </c>
      <c r="B9" s="3">
        <v>363</v>
      </c>
    </row>
    <row r="10" spans="1:6" x14ac:dyDescent="0.25">
      <c r="A10" t="s">
        <v>2</v>
      </c>
      <c r="B10" s="3">
        <v>364</v>
      </c>
    </row>
    <row r="11" spans="1:6" x14ac:dyDescent="0.25">
      <c r="A11" t="s">
        <v>5</v>
      </c>
      <c r="B11" s="3">
        <v>365</v>
      </c>
    </row>
    <row r="12" spans="1:6" x14ac:dyDescent="0.25">
      <c r="A12" t="s">
        <v>5</v>
      </c>
      <c r="B12" s="3">
        <v>366</v>
      </c>
    </row>
    <row r="13" spans="1:6" x14ac:dyDescent="0.25">
      <c r="A13" t="s">
        <v>5</v>
      </c>
      <c r="B13" s="3">
        <v>367</v>
      </c>
    </row>
    <row r="14" spans="1:6" x14ac:dyDescent="0.25">
      <c r="A14" t="s">
        <v>2</v>
      </c>
      <c r="B14" s="3">
        <v>368</v>
      </c>
    </row>
    <row r="15" spans="1:6" x14ac:dyDescent="0.25">
      <c r="A15" t="s">
        <v>3</v>
      </c>
      <c r="B15" s="3">
        <v>369</v>
      </c>
    </row>
    <row r="16" spans="1:6" x14ac:dyDescent="0.25">
      <c r="A16" t="s">
        <v>6</v>
      </c>
      <c r="B16" s="3">
        <v>370</v>
      </c>
    </row>
    <row r="17" spans="1:2" x14ac:dyDescent="0.25">
      <c r="A17" t="s">
        <v>4</v>
      </c>
      <c r="B17" s="3">
        <v>371</v>
      </c>
    </row>
    <row r="18" spans="1:2" x14ac:dyDescent="0.25">
      <c r="A18" t="s">
        <v>6</v>
      </c>
      <c r="B18" s="3">
        <v>372</v>
      </c>
    </row>
    <row r="19" spans="1:2" x14ac:dyDescent="0.25">
      <c r="A19" t="s">
        <v>3</v>
      </c>
      <c r="B19" s="3">
        <v>373</v>
      </c>
    </row>
    <row r="20" spans="1:2" x14ac:dyDescent="0.25">
      <c r="A20" t="s">
        <v>4</v>
      </c>
      <c r="B20" s="3">
        <v>374</v>
      </c>
    </row>
    <row r="21" spans="1:2" x14ac:dyDescent="0.25">
      <c r="A21" t="s">
        <v>2</v>
      </c>
      <c r="B21" s="3">
        <v>375</v>
      </c>
    </row>
    <row r="22" spans="1:2" x14ac:dyDescent="0.25">
      <c r="A22" t="s">
        <v>5</v>
      </c>
      <c r="B22" s="3">
        <v>376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D516-67E9-43E3-BDDB-ACBD012EB172}">
  <dimension ref="A1:H35"/>
  <sheetViews>
    <sheetView showGridLines="0" showRowColHeaders="0" topLeftCell="A7" workbookViewId="0">
      <selection activeCell="G12" sqref="G12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18" t="s">
        <v>35</v>
      </c>
      <c r="B1" s="18"/>
      <c r="C1" s="18"/>
      <c r="D1" s="18"/>
      <c r="E1" s="18"/>
      <c r="F1" s="18"/>
      <c r="G1" s="18"/>
      <c r="H1" s="18"/>
    </row>
    <row r="2" spans="1:8" x14ac:dyDescent="0.25"/>
    <row r="3" spans="1:8" x14ac:dyDescent="0.25">
      <c r="B3" s="21" t="s">
        <v>36</v>
      </c>
    </row>
    <row r="4" spans="1:8" x14ac:dyDescent="0.25">
      <c r="B4" s="22" t="s">
        <v>37</v>
      </c>
      <c r="C4" s="23" t="s">
        <v>38</v>
      </c>
    </row>
    <row r="5" spans="1:8" x14ac:dyDescent="0.25">
      <c r="B5" s="22" t="s">
        <v>39</v>
      </c>
      <c r="C5" s="23" t="s">
        <v>40</v>
      </c>
    </row>
    <row r="6" spans="1:8" x14ac:dyDescent="0.25">
      <c r="B6" s="22" t="s">
        <v>41</v>
      </c>
      <c r="C6" s="23" t="s">
        <v>42</v>
      </c>
    </row>
    <row r="7" spans="1:8" x14ac:dyDescent="0.25"/>
    <row r="8" spans="1:8" x14ac:dyDescent="0.25">
      <c r="B8" s="21" t="s">
        <v>43</v>
      </c>
    </row>
    <row r="9" spans="1:8" x14ac:dyDescent="0.25">
      <c r="B9" s="22" t="s">
        <v>44</v>
      </c>
      <c r="C9" s="23" t="s">
        <v>45</v>
      </c>
    </row>
    <row r="10" spans="1:8" x14ac:dyDescent="0.25"/>
    <row r="11" spans="1:8" x14ac:dyDescent="0.25">
      <c r="B11" s="21" t="s">
        <v>46</v>
      </c>
    </row>
    <row r="12" spans="1:8" x14ac:dyDescent="0.25">
      <c r="B12" s="22" t="s">
        <v>47</v>
      </c>
      <c r="C12" s="23" t="s">
        <v>48</v>
      </c>
    </row>
    <row r="13" spans="1:8" x14ac:dyDescent="0.25">
      <c r="B13" s="22" t="s">
        <v>49</v>
      </c>
      <c r="C13" s="23" t="s">
        <v>50</v>
      </c>
    </row>
    <row r="14" spans="1:8" x14ac:dyDescent="0.25">
      <c r="B14" s="22" t="s">
        <v>51</v>
      </c>
      <c r="C14" s="23" t="s">
        <v>52</v>
      </c>
    </row>
    <row r="15" spans="1:8" x14ac:dyDescent="0.25">
      <c r="B15" s="22" t="s">
        <v>53</v>
      </c>
      <c r="C15" s="23" t="s">
        <v>54</v>
      </c>
    </row>
    <row r="16" spans="1:8" x14ac:dyDescent="0.25">
      <c r="B16" s="22" t="s">
        <v>55</v>
      </c>
      <c r="C16" s="23" t="s">
        <v>56</v>
      </c>
    </row>
    <row r="17" spans="2:3" x14ac:dyDescent="0.25">
      <c r="B17" s="22" t="s">
        <v>57</v>
      </c>
      <c r="C17" s="23" t="s">
        <v>58</v>
      </c>
    </row>
    <row r="18" spans="2:3" x14ac:dyDescent="0.25">
      <c r="B18" s="22" t="s">
        <v>59</v>
      </c>
      <c r="C18" s="23" t="s">
        <v>60</v>
      </c>
    </row>
    <row r="19" spans="2:3" x14ac:dyDescent="0.25">
      <c r="B19" s="22" t="s">
        <v>61</v>
      </c>
      <c r="C19" s="23" t="s">
        <v>62</v>
      </c>
    </row>
    <row r="20" spans="2:3" x14ac:dyDescent="0.25">
      <c r="B20" s="22" t="s">
        <v>63</v>
      </c>
      <c r="C20" s="23" t="s">
        <v>64</v>
      </c>
    </row>
    <row r="21" spans="2:3" x14ac:dyDescent="0.25">
      <c r="B21" s="22" t="s">
        <v>65</v>
      </c>
      <c r="C21" s="23" t="s">
        <v>66</v>
      </c>
    </row>
    <row r="22" spans="2:3" x14ac:dyDescent="0.25">
      <c r="B22" s="22" t="s">
        <v>67</v>
      </c>
      <c r="C22" s="23" t="s">
        <v>68</v>
      </c>
    </row>
    <row r="23" spans="2:3" x14ac:dyDescent="0.25">
      <c r="B23" s="22" t="s">
        <v>69</v>
      </c>
      <c r="C23" s="23" t="s">
        <v>70</v>
      </c>
    </row>
    <row r="24" spans="2:3" x14ac:dyDescent="0.25">
      <c r="B24" s="22" t="s">
        <v>71</v>
      </c>
      <c r="C24" s="23" t="s">
        <v>72</v>
      </c>
    </row>
    <row r="25" spans="2:3" x14ac:dyDescent="0.25">
      <c r="B25" s="22" t="s">
        <v>73</v>
      </c>
      <c r="C25" s="23" t="s">
        <v>74</v>
      </c>
    </row>
    <row r="26" spans="2:3" x14ac:dyDescent="0.25">
      <c r="B26" s="22"/>
      <c r="C26" s="23"/>
    </row>
    <row r="27" spans="2:3" x14ac:dyDescent="0.25">
      <c r="B27" s="21" t="s">
        <v>75</v>
      </c>
    </row>
    <row r="28" spans="2:3" x14ac:dyDescent="0.25">
      <c r="B28" s="22" t="s">
        <v>76</v>
      </c>
      <c r="C28" s="23" t="s">
        <v>77</v>
      </c>
    </row>
    <row r="29" spans="2:3" x14ac:dyDescent="0.25">
      <c r="B29" s="22"/>
      <c r="C29" s="23"/>
    </row>
    <row r="30" spans="2:3" x14ac:dyDescent="0.25">
      <c r="B30" s="21" t="s">
        <v>78</v>
      </c>
      <c r="C30" s="23"/>
    </row>
    <row r="31" spans="2:3" x14ac:dyDescent="0.25"/>
    <row r="32" spans="2:3" x14ac:dyDescent="0.25"/>
    <row r="33" x14ac:dyDescent="0.25"/>
    <row r="34" x14ac:dyDescent="0.25"/>
    <row r="35" x14ac:dyDescent="0.25"/>
  </sheetData>
  <hyperlinks>
    <hyperlink ref="C5" r:id="rId1" display="http://www.myonlinetraininghub.com/category/excel-charts" xr:uid="{68D40DC2-DD5E-4600-8CF0-E53ECACBB7DA}"/>
    <hyperlink ref="C6" r:id="rId2" display="http://www.myonlinetraininghub.com/category/excel-dashboard" xr:uid="{8B9B1CE1-70B3-4F81-88EB-AFFDFB01C766}"/>
    <hyperlink ref="C19" r:id="rId3" xr:uid="{1348C422-C813-424A-A4F3-4C9B756E2455}"/>
    <hyperlink ref="C9" r:id="rId4" display="http://www.myonlinetraininghub.com/excel-webinars" xr:uid="{8E8AC81E-4E04-4660-BC40-BFDFE947A21A}"/>
    <hyperlink ref="C28" r:id="rId5" xr:uid="{64FA5126-D6EC-4AF0-843A-CCE8254EC048}"/>
    <hyperlink ref="C18" r:id="rId6" xr:uid="{D74F5C6A-32A4-4112-ADF0-61BBF213A79A}"/>
    <hyperlink ref="C4" r:id="rId7" xr:uid="{F791D502-6D94-476B-86D2-69CEC08058A3}"/>
    <hyperlink ref="C12" r:id="rId8" xr:uid="{55B128C7-2700-4AEE-9FB2-40D4AE51073A}"/>
    <hyperlink ref="C13" r:id="rId9" xr:uid="{D243B385-64A9-4D3B-BC66-01E42C4EB7D4}"/>
    <hyperlink ref="C14" r:id="rId10" xr:uid="{DD2A2DD9-EFD6-43F2-81C0-ED4BD85D8F68}"/>
    <hyperlink ref="C15" r:id="rId11" xr:uid="{7D68203D-7873-4CD8-80B6-55FD88441614}"/>
    <hyperlink ref="C16" r:id="rId12" xr:uid="{53D331B9-6CA2-4B78-85EA-9C0922DB6F44}"/>
    <hyperlink ref="C17" r:id="rId13" xr:uid="{8E39EBF3-7B29-49B7-B4C9-528EAFE7A9A6}"/>
    <hyperlink ref="C20" r:id="rId14" xr:uid="{ABEEC71B-5870-41EF-895A-84C6C613B2F3}"/>
    <hyperlink ref="C21" r:id="rId15" xr:uid="{1AE7A80B-6F00-4FAF-BA32-040E20AD1680}"/>
    <hyperlink ref="C22" r:id="rId16" xr:uid="{1C8DD16B-7CFC-4452-AB59-59FD5B4240A2}"/>
    <hyperlink ref="C23" r:id="rId17" xr:uid="{CD873CEF-D6F9-44CD-BFD3-C72666F28ECA}"/>
    <hyperlink ref="C24" r:id="rId18" xr:uid="{63AA8D16-C989-4DE7-8CC3-01D2A386AD33}"/>
    <hyperlink ref="C25" r:id="rId19" xr:uid="{539240B1-A2C7-48F5-83F2-BFCB0C0C880C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Copyright</vt:lpstr>
      <vt:lpstr>TOC</vt:lpstr>
      <vt:lpstr>References 1</vt:lpstr>
      <vt:lpstr>References 2</vt:lpstr>
      <vt:lpstr>Named Ranges</vt:lpstr>
      <vt:lpstr>Excel Tables</vt:lpstr>
      <vt:lpstr>Spilled Arrays</vt:lpstr>
      <vt:lpstr>More Resources</vt:lpstr>
      <vt:lpstr>Dept</vt:lpstr>
      <vt:lpstr>Salary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 Treacy</cp:lastModifiedBy>
  <dcterms:created xsi:type="dcterms:W3CDTF">2014-05-26T02:24:51Z</dcterms:created>
  <dcterms:modified xsi:type="dcterms:W3CDTF">2024-04-12T02:33:07Z</dcterms:modified>
</cp:coreProperties>
</file>