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TRIMRANGE/"/>
    </mc:Choice>
  </mc:AlternateContent>
  <xr:revisionPtr revIDLastSave="0" documentId="8_{43243D6D-BF46-4447-9C96-BD9BFF80E735}" xr6:coauthVersionLast="47" xr6:coauthVersionMax="47" xr10:uidLastSave="{00000000-0000-0000-0000-000000000000}"/>
  <bookViews>
    <workbookView xWindow="-120" yWindow="-120" windowWidth="29040" windowHeight="15720" xr2:uid="{CBAD6A5F-C918-48A1-AE25-82395D3FF80F}"/>
  </bookViews>
  <sheets>
    <sheet name="Copyright" sheetId="8" r:id="rId1"/>
    <sheet name="TRIMRANGE" sheetId="1" r:id="rId2"/>
    <sheet name="DNR" sheetId="4" r:id="rId3"/>
    <sheet name="Extra Data" sheetId="2" r:id="rId4"/>
    <sheet name="LAMBDAs" sheetId="3" r:id="rId5"/>
    <sheet name="Whole Col Ref" sheetId="5" r:id="rId6"/>
    <sheet name="Sheet1" sheetId="6" r:id="rId7"/>
    <sheet name="Sheet2" sheetId="7" r:id="rId8"/>
    <sheet name="Data Val" sheetId="10" r:id="rId9"/>
    <sheet name="More Resources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0" l="1"/>
  <c r="G5" i="10" a="1"/>
  <c r="G5" i="10" s="1"/>
  <c r="R7" i="3" a="1"/>
  <c r="F7" i="3" a="1"/>
  <c r="F7" i="3" s="1"/>
  <c r="N7" i="1" a="1"/>
  <c r="I7" i="1" a="1"/>
  <c r="D7" i="1" a="1"/>
  <c r="D7" i="1" s="1"/>
  <c r="N7" i="4" a="1"/>
  <c r="N7" i="4" s="1"/>
  <c r="G4" i="5"/>
  <c r="H3" i="5"/>
  <c r="H4" i="5"/>
  <c r="G3" i="5" a="1"/>
  <c r="G3" i="5" s="1"/>
  <c r="N4" i="3"/>
  <c r="H4" i="3"/>
  <c r="B4" i="3"/>
  <c r="F4" i="4"/>
  <c r="K4" i="4"/>
  <c r="A4" i="4"/>
  <c r="A4" i="1"/>
  <c r="K4" i="1"/>
  <c r="F4" i="1"/>
  <c r="D5" i="5"/>
  <c r="E5" i="5"/>
  <c r="D4" i="5"/>
  <c r="D3" i="5"/>
  <c r="D2" i="5"/>
  <c r="E4" i="5"/>
  <c r="E3" i="5"/>
  <c r="E2" i="5"/>
  <c r="L7" i="3" a="1"/>
  <c r="I7" i="4" a="1"/>
  <c r="I7" i="4" s="1"/>
  <c r="D7" i="4" a="1"/>
  <c r="D7" i="4" s="1"/>
  <c r="R7" i="3" l="1"/>
  <c r="N7" i="1"/>
  <c r="I7" i="1"/>
  <c r="L7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<sst xmlns="http://schemas.openxmlformats.org/spreadsheetml/2006/main" count="378" uniqueCount="121">
  <si>
    <t>Year</t>
  </si>
  <si>
    <t>Category</t>
  </si>
  <si>
    <t>Product</t>
  </si>
  <si>
    <t>Sales</t>
  </si>
  <si>
    <t>Components</t>
  </si>
  <si>
    <t>Chains</t>
  </si>
  <si>
    <t>Clothing</t>
  </si>
  <si>
    <t>Socks</t>
  </si>
  <si>
    <t>Bib-Shorts</t>
  </si>
  <si>
    <t>Shorts</t>
  </si>
  <si>
    <t>Tights</t>
  </si>
  <si>
    <t>Handlebars</t>
  </si>
  <si>
    <t>Brakes</t>
  </si>
  <si>
    <t>Bikes</t>
  </si>
  <si>
    <t>Mountain Bikes</t>
  </si>
  <si>
    <t>Accessories</t>
  </si>
  <si>
    <t>Helmets</t>
  </si>
  <si>
    <t>Lights</t>
  </si>
  <si>
    <t>Locks</t>
  </si>
  <si>
    <t>Bottom Brackets</t>
  </si>
  <si>
    <t>Jerseys</t>
  </si>
  <si>
    <t>Road Bikes</t>
  </si>
  <si>
    <t>Tires and Tubes</t>
  </si>
  <si>
    <t>Cargo Bike</t>
  </si>
  <si>
    <t>Bike Racks</t>
  </si>
  <si>
    <t>Caps</t>
  </si>
  <si>
    <t>Pumps</t>
  </si>
  <si>
    <t>Wheels</t>
  </si>
  <si>
    <t>Touring Bikes</t>
  </si>
  <si>
    <t>Vests</t>
  </si>
  <si>
    <t>Pedals</t>
  </si>
  <si>
    <t>Gloves</t>
  </si>
  <si>
    <t>Saddles</t>
  </si>
  <si>
    <t>Student Name</t>
  </si>
  <si>
    <t>Physics</t>
  </si>
  <si>
    <t>Art</t>
  </si>
  <si>
    <t>Chemistry</t>
  </si>
  <si>
    <t>Average</t>
  </si>
  <si>
    <t>Alice</t>
  </si>
  <si>
    <t>Bob</t>
  </si>
  <si>
    <t>Charlie</t>
  </si>
  <si>
    <t>David</t>
  </si>
  <si>
    <t>Eva</t>
  </si>
  <si>
    <t>Fiona</t>
  </si>
  <si>
    <t>George</t>
  </si>
  <si>
    <t>Hannah</t>
  </si>
  <si>
    <t>Ian</t>
  </si>
  <si>
    <t>Jasmine</t>
  </si>
  <si>
    <t>TRIMRANGE</t>
  </si>
  <si>
    <t>Fixed Range</t>
  </si>
  <si>
    <t>Dynamic Range - allows more rows to be added to the table.</t>
  </si>
  <si>
    <t>Current Method</t>
  </si>
  <si>
    <t>Trim Range Dot Operator</t>
  </si>
  <si>
    <t>Dynamic Range with OFFSET</t>
  </si>
  <si>
    <t>Dynamic Range with INDEX</t>
  </si>
  <si>
    <t>Dynamic Range with TOCOL</t>
  </si>
  <si>
    <t>3D Ranges are not supported:</t>
  </si>
  <si>
    <t>Mynda</t>
  </si>
  <si>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</si>
  <si>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</si>
  <si>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</si>
  <si>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</si>
  <si>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Aptos Narrow"/>
        <family val="2"/>
        <scheme val="minor"/>
      </rPr>
      <t>not permitted</t>
    </r>
    <r>
      <rPr>
        <sz val="14"/>
        <rFont val="Aptos Narrow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</si>
  <si>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</si>
  <si>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</si>
  <si>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</si>
  <si>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</si>
  <si>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</si>
  <si>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</si>
  <si>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</si>
  <si>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</si>
  <si>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</si>
  <si>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</si>
  <si>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</si>
  <si>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</si>
  <si>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</si>
  <si>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</si>
  <si>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</si>
  <si>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</si>
  <si>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</si>
  <si>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</si>
  <si>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</si>
  <si>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</si>
  <si>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</si>
  <si>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</si>
  <si>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</si>
  <si>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</si>
  <si>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</si>
  <si>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</si>
  <si>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</si>
  <si>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</si>
  <si>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</si>
  <si>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</si>
  <si>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</si>
  <si>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</si>
  <si>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</si>
  <si>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</si>
  <si>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</si>
  <si>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</si>
  <si>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</si>
  <si>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</si>
  <si>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</si>
  <si>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</si>
  <si>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</si>
  <si>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</si>
  <si>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</si>
  <si>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</si>
  <si>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Microsoft Word Masterclass</t>
  </si>
  <si>
    <t>https://www.myonlinetraininghub.com/microsoft-word-course</t>
  </si>
  <si>
    <t>Support</t>
  </si>
  <si>
    <t>Excel Forum</t>
  </si>
  <si>
    <t>https://www.myonlinetraininghub.com/excel-forum</t>
  </si>
  <si>
    <t>Follow Us for more Tips &amp; Tutorials</t>
  </si>
  <si>
    <t>TRIMRANGE Function</t>
  </si>
  <si>
    <t>Dynamic Named Range Formulas</t>
  </si>
  <si>
    <t>LAMBDA Formulas</t>
  </si>
  <si>
    <t>Test</t>
  </si>
  <si>
    <t>Test2</t>
  </si>
  <si>
    <t>Data Validation</t>
  </si>
  <si>
    <t>Num 1</t>
  </si>
  <si>
    <t>Num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</si>
</sst>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@*.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28"/>
      <color theme="0"/>
      <name val="Segoe UI Light"/>
      <family val="2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3" fillId="0" borderId="0" xfId="2" applyNumberFormat="1" applyFont="1"/>
    <xf numFmtId="0" fontId="3" fillId="0" borderId="1" xfId="0" applyFont="1" applyBorder="1"/>
    <xf numFmtId="164" fontId="4" fillId="0" borderId="1" xfId="2" applyNumberFormat="1" applyFont="1" applyBorder="1"/>
    <xf numFmtId="164" fontId="4" fillId="0" borderId="1" xfId="2" applyNumberFormat="1" applyFont="1" applyBorder="1" applyAlignment="1">
      <alignment horizontal="right"/>
    </xf>
    <xf numFmtId="0" fontId="4" fillId="0" borderId="1" xfId="0" applyFont="1" applyBorder="1"/>
    <xf numFmtId="0" fontId="0" fillId="0" borderId="0" xfId="0" quotePrefix="1"/>
    <xf numFmtId="0" fontId="2" fillId="0" borderId="0" xfId="0" applyFont="1"/>
    <xf numFmtId="0" fontId="5" fillId="2" borderId="0" xfId="0" applyFont="1" applyFill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165" fontId="0" fillId="0" borderId="0" xfId="0" applyNumberFormat="1" applyAlignment="1">
      <alignment horizontal="left" indent="1"/>
    </xf>
    <xf numFmtId="0" fontId="8" fillId="0" borderId="0" xfId="3"/>
    <xf numFmtId="0" fontId="3" fillId="2" borderId="0" xfId="0" applyFont="1" applyFill="1"/>
    <xf numFmtId="0" fontId="0" fillId="3" borderId="0" xfId="0" applyFill="1"/>
  </cellXfs>
  <cellStyles count="4">
    <cellStyle name="Comma 2" xfId="2" xr:uid="{55BD98BB-DD43-4339-9BC7-EA4BC6814291}"/>
    <cellStyle name="Currency 2" xfId="1" xr:uid="{73F09153-3C1E-4D6D-87E3-74F085D8F3E7}"/>
    <cellStyle name="Hyperlink" xfId="3" builtinId="8"/>
    <cellStyle name="Normal" xfId="0" builtinId="0"/>
  </cellStyles>
  <dxfs count="1"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excel-trimrange-function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mGOhfSHFlro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excel-trimrange-function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youtu.be/mGOhfSHFlro" TargetMode="Externa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excel-trimrange-function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youtu.be/mGOhfSHFlro" TargetMode="Externa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excel-trimrange-function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youtu.be/mGOhfSHFlro" TargetMode="Externa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9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8.png"/><Relationship Id="rId5" Type="http://schemas.openxmlformats.org/officeDocument/2006/relationships/image" Target="../media/image3.png"/><Relationship Id="rId15" Type="http://schemas.openxmlformats.org/officeDocument/2006/relationships/image" Target="../media/image10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7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288678-528D-44AE-9322-4496CD3B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3" name="Picture 2" descr="YouTube Channel">
          <a:extLst>
            <a:ext uri="{FF2B5EF4-FFF2-40B4-BE49-F238E27FC236}">
              <a16:creationId xmlns:a16="http://schemas.microsoft.com/office/drawing/2014/main" id="{C30E325F-5A8F-45DC-9839-948AED44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345021F8-4706-4F9E-AEA6-6F784CF1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119062</xdr:colOff>
      <xdr:row>0</xdr:row>
      <xdr:rowOff>184149</xdr:rowOff>
    </xdr:from>
    <xdr:to>
      <xdr:col>8</xdr:col>
      <xdr:colOff>622300</xdr:colOff>
      <xdr:row>0</xdr:row>
      <xdr:rowOff>479424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9CC43C-D3D3-4654-ABA7-C720F99F235C}"/>
            </a:ext>
          </a:extLst>
        </xdr:cNvPr>
        <xdr:cNvGrpSpPr/>
      </xdr:nvGrpSpPr>
      <xdr:grpSpPr>
        <a:xfrm>
          <a:off x="5000625" y="184149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46D8CDA5-80FA-6AB9-0CFB-AE656C02C05E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44616830-6953-18E1-B122-228C117281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765174</xdr:colOff>
      <xdr:row>0</xdr:row>
      <xdr:rowOff>184149</xdr:rowOff>
    </xdr:from>
    <xdr:to>
      <xdr:col>11</xdr:col>
      <xdr:colOff>452436</xdr:colOff>
      <xdr:row>0</xdr:row>
      <xdr:rowOff>479424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E77FBB1-6A53-446D-8650-770162C6570F}"/>
            </a:ext>
          </a:extLst>
        </xdr:cNvPr>
        <xdr:cNvGrpSpPr/>
      </xdr:nvGrpSpPr>
      <xdr:grpSpPr>
        <a:xfrm>
          <a:off x="6305549" y="184149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106B5CEC-FD4D-C4AF-E2E3-C123F4FC1EB1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F523E922-160D-5E6E-0E65-36D4521984A5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FBD610CC-0595-7CC8-13DF-A9D87E98195D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620E60FB-9705-CBF9-E499-415A40B316EB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12</xdr:col>
      <xdr:colOff>7784</xdr:colOff>
      <xdr:row>0</xdr:row>
      <xdr:rowOff>79375</xdr:rowOff>
    </xdr:from>
    <xdr:to>
      <xdr:col>16</xdr:col>
      <xdr:colOff>839786</xdr:colOff>
      <xdr:row>0</xdr:row>
      <xdr:rowOff>584199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893D383A-5034-47FD-B3D8-0549A3912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191347" y="79375"/>
          <a:ext cx="3705377" cy="504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606549</xdr:colOff>
      <xdr:row>0</xdr:row>
      <xdr:rowOff>74544</xdr:rowOff>
    </xdr:from>
    <xdr:to>
      <xdr:col>16</xdr:col>
      <xdr:colOff>178904</xdr:colOff>
      <xdr:row>0</xdr:row>
      <xdr:rowOff>579368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1AD08A91-A147-46B2-AC01-5C71A4094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021679" y="74544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7</xdr:col>
      <xdr:colOff>0</xdr:colOff>
      <xdr:row>0</xdr:row>
      <xdr:rowOff>173935</xdr:rowOff>
    </xdr:from>
    <xdr:to>
      <xdr:col>8</xdr:col>
      <xdr:colOff>275811</xdr:colOff>
      <xdr:row>0</xdr:row>
      <xdr:rowOff>469210</xdr:rowOff>
    </xdr:to>
    <xdr:grpSp>
      <xdr:nvGrpSpPr>
        <xdr:cNvPr id="2" name="Group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AC7A7FC-CFB6-4986-A519-024030C42A82}"/>
            </a:ext>
          </a:extLst>
        </xdr:cNvPr>
        <xdr:cNvGrpSpPr/>
      </xdr:nvGrpSpPr>
      <xdr:grpSpPr>
        <a:xfrm>
          <a:off x="5491370" y="173935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07348581-B302-A691-0268-76E2127D70A9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DB8E4DAC-6191-007E-8C58-8820AD6C20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418685</xdr:colOff>
      <xdr:row>0</xdr:row>
      <xdr:rowOff>173935</xdr:rowOff>
    </xdr:from>
    <xdr:to>
      <xdr:col>10</xdr:col>
      <xdr:colOff>323021</xdr:colOff>
      <xdr:row>0</xdr:row>
      <xdr:rowOff>469210</xdr:rowOff>
    </xdr:to>
    <xdr:grpSp>
      <xdr:nvGrpSpPr>
        <xdr:cNvPr id="5" name="Group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71BF46F-2937-4DF2-B039-15932E4D10E8}"/>
            </a:ext>
          </a:extLst>
        </xdr:cNvPr>
        <xdr:cNvGrpSpPr/>
      </xdr:nvGrpSpPr>
      <xdr:grpSpPr>
        <a:xfrm>
          <a:off x="6796294" y="173935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C060CBE0-9CA3-9DE1-8DDF-BA388BB0500F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8FADC6A-21DF-41B8-6954-3BC5CD0F7420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DBFD3D03-3076-FF60-9A9E-43682B1DD5AF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C69C9993-4073-7158-FB97-BB846C796F57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809472</xdr:colOff>
      <xdr:row>0</xdr:row>
      <xdr:rowOff>80597</xdr:rowOff>
    </xdr:from>
    <xdr:to>
      <xdr:col>16</xdr:col>
      <xdr:colOff>213945</xdr:colOff>
      <xdr:row>0</xdr:row>
      <xdr:rowOff>585421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19365487-9A4E-4596-9440-131F64E5D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143722" y="80597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5</xdr:col>
      <xdr:colOff>95250</xdr:colOff>
      <xdr:row>0</xdr:row>
      <xdr:rowOff>161192</xdr:rowOff>
    </xdr:from>
    <xdr:to>
      <xdr:col>7</xdr:col>
      <xdr:colOff>282819</xdr:colOff>
      <xdr:row>0</xdr:row>
      <xdr:rowOff>456467</xdr:rowOff>
    </xdr:to>
    <xdr:grpSp>
      <xdr:nvGrpSpPr>
        <xdr:cNvPr id="2" name="Group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2C6061-EBFF-41C1-868A-0971A2E6328B}"/>
            </a:ext>
          </a:extLst>
        </xdr:cNvPr>
        <xdr:cNvGrpSpPr/>
      </xdr:nvGrpSpPr>
      <xdr:grpSpPr>
        <a:xfrm>
          <a:off x="3590192" y="161192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C70B2301-CA2E-2098-559C-48E02AEE5314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06ACF931-A2B0-C1C4-4BAA-51615D8CE6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425693</xdr:colOff>
      <xdr:row>0</xdr:row>
      <xdr:rowOff>161192</xdr:rowOff>
    </xdr:from>
    <xdr:to>
      <xdr:col>8</xdr:col>
      <xdr:colOff>652095</xdr:colOff>
      <xdr:row>0</xdr:row>
      <xdr:rowOff>456467</xdr:rowOff>
    </xdr:to>
    <xdr:grpSp>
      <xdr:nvGrpSpPr>
        <xdr:cNvPr id="5" name="Group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0C7281F-AB31-46EA-8646-EFA8C61EF254}"/>
            </a:ext>
          </a:extLst>
        </xdr:cNvPr>
        <xdr:cNvGrpSpPr/>
      </xdr:nvGrpSpPr>
      <xdr:grpSpPr>
        <a:xfrm>
          <a:off x="4895116" y="161192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91980C81-A36B-4C6A-B5A9-31F474A14440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7E383E9E-2773-951B-41C1-AECB4AAFD3B8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4436F435-F178-814F-B269-A3C760170E0D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49C68607-B31B-CFCB-85D1-DB25B3DD3C98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395653</xdr:colOff>
      <xdr:row>0</xdr:row>
      <xdr:rowOff>36635</xdr:rowOff>
    </xdr:from>
    <xdr:to>
      <xdr:col>15</xdr:col>
      <xdr:colOff>452223</xdr:colOff>
      <xdr:row>0</xdr:row>
      <xdr:rowOff>541459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314881E3-0377-4CC4-A8AF-4621729D4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33038" y="36635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4</xdr:col>
      <xdr:colOff>117230</xdr:colOff>
      <xdr:row>0</xdr:row>
      <xdr:rowOff>175846</xdr:rowOff>
    </xdr:from>
    <xdr:to>
      <xdr:col>6</xdr:col>
      <xdr:colOff>63011</xdr:colOff>
      <xdr:row>0</xdr:row>
      <xdr:rowOff>471121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778171A-1C2F-4BB0-B495-F343AF5959C0}"/>
            </a:ext>
          </a:extLst>
        </xdr:cNvPr>
        <xdr:cNvGrpSpPr/>
      </xdr:nvGrpSpPr>
      <xdr:grpSpPr>
        <a:xfrm>
          <a:off x="2908788" y="175846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86B80C5-6FA1-8C45-4227-6F76CE5094AA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B1DD581E-F63B-13D3-1D91-8E94F66BF9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205885</xdr:colOff>
      <xdr:row>0</xdr:row>
      <xdr:rowOff>175846</xdr:rowOff>
    </xdr:from>
    <xdr:to>
      <xdr:col>8</xdr:col>
      <xdr:colOff>146537</xdr:colOff>
      <xdr:row>0</xdr:row>
      <xdr:rowOff>471121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1E5366D-7720-46E9-BE05-191631BD0963}"/>
            </a:ext>
          </a:extLst>
        </xdr:cNvPr>
        <xdr:cNvGrpSpPr/>
      </xdr:nvGrpSpPr>
      <xdr:grpSpPr>
        <a:xfrm>
          <a:off x="4213712" y="175846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B2D08019-D0F6-1FC5-C0FE-5492330CD616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B9D7E20-A59A-6AAF-FFBE-0E7C8F1A903E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57730288-DF51-8E3B-0E1F-A351CF85467D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BA89DDEB-6ED2-5D14-9164-1F3C406764EF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283D10-CCB9-4058-8CB7-55F690BB6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31</xdr:row>
      <xdr:rowOff>166687</xdr:rowOff>
    </xdr:from>
    <xdr:to>
      <xdr:col>1</xdr:col>
      <xdr:colOff>609600</xdr:colOff>
      <xdr:row>35</xdr:row>
      <xdr:rowOff>14287</xdr:rowOff>
    </xdr:to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A875400-3114-4FC2-9BFE-4FCA4B42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822325</xdr:colOff>
      <xdr:row>31</xdr:row>
      <xdr:rowOff>166687</xdr:rowOff>
    </xdr:from>
    <xdr:to>
      <xdr:col>1</xdr:col>
      <xdr:colOff>1431925</xdr:colOff>
      <xdr:row>35</xdr:row>
      <xdr:rowOff>14287</xdr:rowOff>
    </xdr:to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E63AC04-C539-4183-83AA-847B55FF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1644650</xdr:colOff>
      <xdr:row>31</xdr:row>
      <xdr:rowOff>166687</xdr:rowOff>
    </xdr:from>
    <xdr:to>
      <xdr:col>1</xdr:col>
      <xdr:colOff>2254250</xdr:colOff>
      <xdr:row>35</xdr:row>
      <xdr:rowOff>14287</xdr:rowOff>
    </xdr:to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6DB3A7C-3372-43C0-8EC5-93FE951C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2466975</xdr:colOff>
      <xdr:row>31</xdr:row>
      <xdr:rowOff>180975</xdr:rowOff>
    </xdr:from>
    <xdr:to>
      <xdr:col>1</xdr:col>
      <xdr:colOff>3076575</xdr:colOff>
      <xdr:row>35</xdr:row>
      <xdr:rowOff>28575</xdr:rowOff>
    </xdr:to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37A3BCF-E1CC-4A1D-9983-FA867548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5436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203200</xdr:colOff>
      <xdr:row>31</xdr:row>
      <xdr:rowOff>185737</xdr:rowOff>
    </xdr:from>
    <xdr:to>
      <xdr:col>2</xdr:col>
      <xdr:colOff>812800</xdr:colOff>
      <xdr:row>35</xdr:row>
      <xdr:rowOff>33337</xdr:rowOff>
    </xdr:to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66B9D71-27F3-47A7-B307-F43B00C5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5484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1025525</xdr:colOff>
      <xdr:row>31</xdr:row>
      <xdr:rowOff>166687</xdr:rowOff>
    </xdr:from>
    <xdr:to>
      <xdr:col>2</xdr:col>
      <xdr:colOff>1635125</xdr:colOff>
      <xdr:row>35</xdr:row>
      <xdr:rowOff>14287</xdr:rowOff>
    </xdr:to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9677D0A-8AEE-4C64-84D9-A1B999F1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1866899</xdr:colOff>
      <xdr:row>31</xdr:row>
      <xdr:rowOff>172216</xdr:rowOff>
    </xdr:from>
    <xdr:to>
      <xdr:col>2</xdr:col>
      <xdr:colOff>2466975</xdr:colOff>
      <xdr:row>35</xdr:row>
      <xdr:rowOff>10292</xdr:rowOff>
    </xdr:to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518D72C-8CF3-44F1-B532-638EEEDBF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534916"/>
          <a:ext cx="600076" cy="600076"/>
        </a:xfrm>
        <a:prstGeom prst="roundRect">
          <a:avLst>
            <a:gd name="adj" fmla="val 12338"/>
          </a:avLst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21" Type="http://schemas.openxmlformats.org/officeDocument/2006/relationships/drawing" Target="../drawings/drawing6.xm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302C1-8B2E-44BB-88E7-1ED955BACB83}">
  <dimension ref="A1:Q30"/>
  <sheetViews>
    <sheetView showGridLines="0" showRowColHeaders="0" tabSelected="1" workbookViewId="0">
      <selection activeCell="G12" sqref="G12"/>
    </sheetView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11"/>
      <c r="B1" s="11" t="s">
        <v>58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x14ac:dyDescent="0.25"/>
    <row r="3" spans="1:17" ht="18.75" x14ac:dyDescent="0.3">
      <c r="B3" s="12" t="s">
        <v>59</v>
      </c>
    </row>
    <row r="4" spans="1:17" ht="18.75" x14ac:dyDescent="0.25">
      <c r="B4" s="13" t="s">
        <v>60</v>
      </c>
    </row>
    <row r="5" spans="1:17" ht="18.75" x14ac:dyDescent="0.25">
      <c r="B5" s="13" t="s">
        <v>61</v>
      </c>
    </row>
    <row r="6" spans="1:17" ht="18.75" x14ac:dyDescent="0.25">
      <c r="B6" s="13" t="s">
        <v>62</v>
      </c>
    </row>
    <row r="7" spans="1:17" ht="18.75" x14ac:dyDescent="0.25">
      <c r="B7" s="13"/>
    </row>
    <row r="8" spans="1:17" ht="18.75" x14ac:dyDescent="0.25">
      <c r="B8" s="13" t="s">
        <v>63</v>
      </c>
    </row>
    <row r="9" spans="1:17" x14ac:dyDescent="0.25"/>
    <row r="10" spans="1:17" ht="18.75" x14ac:dyDescent="0.25">
      <c r="B10" s="13" t="s">
        <v>64</v>
      </c>
    </row>
    <row r="11" spans="1:17" ht="18.75" x14ac:dyDescent="0.25">
      <c r="B11" s="13" t="s">
        <v>65</v>
      </c>
    </row>
    <row r="30" spans="2:2" hidden="1" x14ac:dyDescent="0.25">
      <c r="B30" t="s">
        <v>66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3BC5C-1A84-40E0-8806-72131CCD3514}">
  <dimension ref="A1:Q32"/>
  <sheetViews>
    <sheetView zoomScale="120" zoomScaleNormal="120" workbookViewId="0">
      <selection activeCell="I4" sqref="I4"/>
    </sheetView>
  </sheetViews>
  <sheetFormatPr defaultRowHeight="15" outlineLevelCol="1" x14ac:dyDescent="0.25"/>
  <cols>
    <col min="2" max="2" width="14.5703125" bestFit="1" customWidth="1"/>
    <col min="3" max="3" width="9.85546875" bestFit="1" customWidth="1"/>
    <col min="4" max="4" width="12.7109375" customWidth="1"/>
    <col min="5" max="5" width="3.28515625" customWidth="1" outlineLevel="1"/>
    <col min="6" max="6" width="9" customWidth="1" outlineLevel="1"/>
    <col min="7" max="7" width="14.5703125" customWidth="1" outlineLevel="1"/>
    <col min="8" max="8" width="9.85546875" customWidth="1" outlineLevel="1"/>
    <col min="9" max="9" width="12.7109375" customWidth="1" outlineLevel="1"/>
    <col min="10" max="10" width="3.28515625" customWidth="1"/>
    <col min="11" max="11" width="9" customWidth="1" outlineLevel="1"/>
    <col min="12" max="12" width="14.5703125" customWidth="1" outlineLevel="1"/>
    <col min="13" max="13" width="9.85546875" customWidth="1" outlineLevel="1"/>
    <col min="14" max="14" width="12.7109375" customWidth="1" outlineLevel="1"/>
    <col min="15" max="15" width="9" customWidth="1" outlineLevel="1"/>
    <col min="16" max="16" width="11.42578125" bestFit="1" customWidth="1"/>
    <col min="17" max="17" width="14.5703125" bestFit="1" customWidth="1"/>
  </cols>
  <sheetData>
    <row r="1" spans="1:17" s="16" customFormat="1" ht="48.75" customHeight="1" x14ac:dyDescent="0.3">
      <c r="A1" s="11" t="s">
        <v>113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3" spans="1:17" x14ac:dyDescent="0.25">
      <c r="A3" s="2" t="s">
        <v>51</v>
      </c>
      <c r="B3" s="2"/>
      <c r="C3" s="2"/>
      <c r="D3" s="2"/>
      <c r="F3" s="2" t="s">
        <v>48</v>
      </c>
      <c r="G3" s="2"/>
      <c r="H3" s="2"/>
      <c r="I3" s="2"/>
      <c r="K3" s="2" t="s">
        <v>52</v>
      </c>
      <c r="L3" s="2"/>
      <c r="M3" s="2"/>
      <c r="N3" s="2"/>
    </row>
    <row r="4" spans="1:17" x14ac:dyDescent="0.25">
      <c r="A4" t="str">
        <f ca="1">_xlfn.IFNA(_xlfn.FORMULATEXT(D7),"")</f>
        <v>=XLOOKUP(B7:B32,Q7:Q31,P7:P31,"")</v>
      </c>
      <c r="F4" t="str">
        <f ca="1">_xlfn.IFNA(_xlfn.FORMULATEXT(I7),"")</f>
        <v>=XLOOKUP(_xlfn.TRIMRANGE(G7:G32,2),Q7:Q31,P7:P31)</v>
      </c>
      <c r="K4" t="str">
        <f ca="1">_xlfn.IFNA(_xlfn.FORMULATEXT(N7),"")</f>
        <v>=XLOOKUP(_xlfn._TRO_TRAILING(L7:L32),Q7:Q31,P7:P31)</v>
      </c>
    </row>
    <row r="5" spans="1:17" ht="3.75" customHeight="1" x14ac:dyDescent="0.25"/>
    <row r="6" spans="1:17" x14ac:dyDescent="0.25">
      <c r="A6" s="2" t="s">
        <v>0</v>
      </c>
      <c r="B6" s="2" t="s">
        <v>2</v>
      </c>
      <c r="C6" s="3" t="s">
        <v>3</v>
      </c>
      <c r="D6" s="2" t="s">
        <v>1</v>
      </c>
      <c r="F6" s="2" t="s">
        <v>0</v>
      </c>
      <c r="G6" s="2" t="s">
        <v>2</v>
      </c>
      <c r="H6" s="3" t="s">
        <v>3</v>
      </c>
      <c r="I6" s="2" t="s">
        <v>1</v>
      </c>
      <c r="K6" s="2" t="s">
        <v>0</v>
      </c>
      <c r="L6" s="2" t="s">
        <v>2</v>
      </c>
      <c r="M6" s="3" t="s">
        <v>3</v>
      </c>
      <c r="N6" s="2" t="s">
        <v>1</v>
      </c>
      <c r="P6" s="2" t="s">
        <v>1</v>
      </c>
      <c r="Q6" s="2" t="s">
        <v>2</v>
      </c>
    </row>
    <row r="7" spans="1:17" x14ac:dyDescent="0.25">
      <c r="A7">
        <v>2024</v>
      </c>
      <c r="B7" t="s">
        <v>7</v>
      </c>
      <c r="C7" s="1">
        <v>3700</v>
      </c>
      <c r="D7" s="1" t="str" cm="1">
        <f t="array" ref="D7:D32">_xlfn.XLOOKUP(B7:B32,Q7:Q31,P7:P31,"")</f>
        <v>Clothing</v>
      </c>
      <c r="F7">
        <v>2024</v>
      </c>
      <c r="G7" t="s">
        <v>7</v>
      </c>
      <c r="H7" s="1">
        <v>3700</v>
      </c>
      <c r="I7" s="1" t="e" cm="1" vm="1">
        <f t="array" aca="1" ref="I7" ca="1">_xlfn.XLOOKUP(_xlfn.TRIMRANGE(G7:G32,2),Q7:Q31,P7:P31)</f>
        <v>#NAME?</v>
      </c>
      <c r="K7">
        <v>2024</v>
      </c>
      <c r="L7" t="s">
        <v>7</v>
      </c>
      <c r="M7" s="1">
        <v>3700</v>
      </c>
      <c r="N7" s="1" t="e" cm="1" vm="1">
        <f t="array" aca="1" ref="N7" ca="1">_xlfn.XLOOKUP(_xlfn._TRO_TRAILING(L7:L32),Q7:Q31,P7:P31)</f>
        <v>#NAME?</v>
      </c>
      <c r="P7" t="s">
        <v>15</v>
      </c>
      <c r="Q7" t="s">
        <v>24</v>
      </c>
    </row>
    <row r="8" spans="1:17" x14ac:dyDescent="0.25">
      <c r="A8">
        <v>2024</v>
      </c>
      <c r="B8" t="s">
        <v>9</v>
      </c>
      <c r="C8" s="1">
        <v>13300</v>
      </c>
      <c r="D8" s="1" t="str">
        <v>Clothing</v>
      </c>
      <c r="F8">
        <v>2024</v>
      </c>
      <c r="G8" t="s">
        <v>9</v>
      </c>
      <c r="H8" s="1">
        <v>13300</v>
      </c>
      <c r="I8" s="1"/>
      <c r="K8">
        <v>2024</v>
      </c>
      <c r="L8" t="s">
        <v>9</v>
      </c>
      <c r="M8" s="1">
        <v>13300</v>
      </c>
      <c r="N8" s="1"/>
      <c r="P8" t="s">
        <v>15</v>
      </c>
      <c r="Q8" t="s">
        <v>16</v>
      </c>
    </row>
    <row r="9" spans="1:17" x14ac:dyDescent="0.25">
      <c r="A9">
        <v>2024</v>
      </c>
      <c r="B9" t="s">
        <v>11</v>
      </c>
      <c r="C9" s="1">
        <v>2300</v>
      </c>
      <c r="D9" s="1" t="str">
        <v>Components</v>
      </c>
      <c r="F9">
        <v>2024</v>
      </c>
      <c r="G9" t="s">
        <v>11</v>
      </c>
      <c r="H9" s="1">
        <v>2300</v>
      </c>
      <c r="I9" s="1"/>
      <c r="K9">
        <v>2024</v>
      </c>
      <c r="L9" t="s">
        <v>11</v>
      </c>
      <c r="M9" s="1">
        <v>2300</v>
      </c>
      <c r="N9" s="1"/>
      <c r="P9" t="s">
        <v>15</v>
      </c>
      <c r="Q9" t="s">
        <v>17</v>
      </c>
    </row>
    <row r="10" spans="1:17" x14ac:dyDescent="0.25">
      <c r="A10">
        <v>2024</v>
      </c>
      <c r="B10" t="s">
        <v>20</v>
      </c>
      <c r="C10" s="1">
        <v>6700</v>
      </c>
      <c r="D10" s="1" t="str">
        <v>Clothing</v>
      </c>
      <c r="F10">
        <v>2024</v>
      </c>
      <c r="G10" t="s">
        <v>20</v>
      </c>
      <c r="H10" s="1">
        <v>6700</v>
      </c>
      <c r="I10" s="1"/>
      <c r="K10">
        <v>2024</v>
      </c>
      <c r="L10" t="s">
        <v>20</v>
      </c>
      <c r="M10" s="1">
        <v>6700</v>
      </c>
      <c r="N10" s="1"/>
      <c r="P10" t="s">
        <v>15</v>
      </c>
      <c r="Q10" t="s">
        <v>18</v>
      </c>
    </row>
    <row r="11" spans="1:17" x14ac:dyDescent="0.25">
      <c r="A11">
        <v>2024</v>
      </c>
      <c r="B11" t="s">
        <v>21</v>
      </c>
      <c r="C11" s="1">
        <v>3500</v>
      </c>
      <c r="D11" s="1" t="str">
        <v>Bikes</v>
      </c>
      <c r="F11">
        <v>2024</v>
      </c>
      <c r="G11" t="s">
        <v>21</v>
      </c>
      <c r="H11" s="1">
        <v>3500</v>
      </c>
      <c r="I11" s="1"/>
      <c r="K11">
        <v>2024</v>
      </c>
      <c r="L11" t="s">
        <v>21</v>
      </c>
      <c r="M11" s="1">
        <v>3500</v>
      </c>
      <c r="N11" s="1"/>
      <c r="P11" t="s">
        <v>15</v>
      </c>
      <c r="Q11" t="s">
        <v>26</v>
      </c>
    </row>
    <row r="12" spans="1:17" x14ac:dyDescent="0.25">
      <c r="A12">
        <v>2024</v>
      </c>
      <c r="B12" t="s">
        <v>14</v>
      </c>
      <c r="C12" s="1">
        <v>3100</v>
      </c>
      <c r="D12" s="1" t="str">
        <v>Bikes</v>
      </c>
      <c r="F12">
        <v>2024</v>
      </c>
      <c r="G12" t="s">
        <v>14</v>
      </c>
      <c r="H12" s="1">
        <v>3100</v>
      </c>
      <c r="I12" s="1"/>
      <c r="K12">
        <v>2024</v>
      </c>
      <c r="L12" t="s">
        <v>14</v>
      </c>
      <c r="M12" s="1">
        <v>3100</v>
      </c>
      <c r="N12" s="1"/>
      <c r="P12" t="s">
        <v>15</v>
      </c>
      <c r="Q12" t="s">
        <v>22</v>
      </c>
    </row>
    <row r="13" spans="1:17" x14ac:dyDescent="0.25">
      <c r="A13">
        <v>2024</v>
      </c>
      <c r="B13" t="s">
        <v>26</v>
      </c>
      <c r="C13" s="1">
        <v>700</v>
      </c>
      <c r="D13" s="1" t="str">
        <v>Accessories</v>
      </c>
      <c r="F13">
        <v>2024</v>
      </c>
      <c r="G13" t="s">
        <v>26</v>
      </c>
      <c r="H13" s="1">
        <v>700</v>
      </c>
      <c r="I13" s="1"/>
      <c r="K13">
        <v>2024</v>
      </c>
      <c r="L13" t="s">
        <v>26</v>
      </c>
      <c r="M13" s="1">
        <v>700</v>
      </c>
      <c r="N13" s="1"/>
      <c r="P13" t="s">
        <v>13</v>
      </c>
      <c r="Q13" t="s">
        <v>23</v>
      </c>
    </row>
    <row r="14" spans="1:17" x14ac:dyDescent="0.25">
      <c r="A14">
        <v>2024</v>
      </c>
      <c r="B14" t="s">
        <v>10</v>
      </c>
      <c r="C14" s="1">
        <v>3300</v>
      </c>
      <c r="D14" s="1" t="str">
        <v>Clothing</v>
      </c>
      <c r="F14">
        <v>2024</v>
      </c>
      <c r="G14" t="s">
        <v>10</v>
      </c>
      <c r="H14" s="1">
        <v>3300</v>
      </c>
      <c r="I14" s="1"/>
      <c r="K14">
        <v>2024</v>
      </c>
      <c r="L14" t="s">
        <v>10</v>
      </c>
      <c r="M14" s="1">
        <v>3300</v>
      </c>
      <c r="N14" s="1"/>
      <c r="P14" t="s">
        <v>13</v>
      </c>
      <c r="Q14" t="s">
        <v>14</v>
      </c>
    </row>
    <row r="15" spans="1:17" x14ac:dyDescent="0.25">
      <c r="A15">
        <v>2024</v>
      </c>
      <c r="B15" t="s">
        <v>16</v>
      </c>
      <c r="C15" s="1">
        <v>8300</v>
      </c>
      <c r="D15" s="1" t="str">
        <v>Accessories</v>
      </c>
      <c r="F15">
        <v>2024</v>
      </c>
      <c r="G15" t="s">
        <v>16</v>
      </c>
      <c r="H15" s="1">
        <v>8300</v>
      </c>
      <c r="I15" s="1"/>
      <c r="K15">
        <v>2024</v>
      </c>
      <c r="L15" t="s">
        <v>16</v>
      </c>
      <c r="M15" s="1">
        <v>8300</v>
      </c>
      <c r="N15" s="1"/>
      <c r="P15" t="s">
        <v>13</v>
      </c>
      <c r="Q15" t="s">
        <v>21</v>
      </c>
    </row>
    <row r="16" spans="1:17" x14ac:dyDescent="0.25">
      <c r="A16">
        <v>2024</v>
      </c>
      <c r="B16" t="s">
        <v>22</v>
      </c>
      <c r="C16" s="1">
        <v>8700</v>
      </c>
      <c r="D16" s="1" t="str">
        <v>Accessories</v>
      </c>
      <c r="F16">
        <v>2024</v>
      </c>
      <c r="G16" t="s">
        <v>22</v>
      </c>
      <c r="H16" s="1">
        <v>8700</v>
      </c>
      <c r="I16" s="1"/>
      <c r="K16">
        <v>2024</v>
      </c>
      <c r="L16" t="s">
        <v>22</v>
      </c>
      <c r="M16" s="1">
        <v>8700</v>
      </c>
      <c r="N16" s="1"/>
      <c r="P16" t="s">
        <v>13</v>
      </c>
      <c r="Q16" t="s">
        <v>28</v>
      </c>
    </row>
    <row r="17" spans="1:17" x14ac:dyDescent="0.25">
      <c r="A17">
        <v>2024</v>
      </c>
      <c r="B17" t="s">
        <v>18</v>
      </c>
      <c r="C17" s="1">
        <v>10000</v>
      </c>
      <c r="D17" s="1" t="str">
        <v>Accessories</v>
      </c>
      <c r="F17">
        <v>2024</v>
      </c>
      <c r="G17" t="s">
        <v>18</v>
      </c>
      <c r="H17" s="1">
        <v>10000</v>
      </c>
      <c r="I17" s="1"/>
      <c r="K17">
        <v>2024</v>
      </c>
      <c r="L17" t="s">
        <v>18</v>
      </c>
      <c r="M17" s="1">
        <v>10000</v>
      </c>
      <c r="N17" s="1"/>
      <c r="P17" t="s">
        <v>6</v>
      </c>
      <c r="Q17" t="s">
        <v>8</v>
      </c>
    </row>
    <row r="18" spans="1:17" x14ac:dyDescent="0.25">
      <c r="A18">
        <v>2024</v>
      </c>
      <c r="B18" t="s">
        <v>19</v>
      </c>
      <c r="C18" s="1">
        <v>500</v>
      </c>
      <c r="D18" s="1" t="str">
        <v>Components</v>
      </c>
      <c r="F18">
        <v>2024</v>
      </c>
      <c r="G18" t="s">
        <v>19</v>
      </c>
      <c r="H18" s="1">
        <v>500</v>
      </c>
      <c r="I18" s="1"/>
      <c r="K18">
        <v>2024</v>
      </c>
      <c r="L18" t="s">
        <v>19</v>
      </c>
      <c r="M18" s="1">
        <v>500</v>
      </c>
      <c r="N18" s="1"/>
      <c r="P18" t="s">
        <v>6</v>
      </c>
      <c r="Q18" t="s">
        <v>25</v>
      </c>
    </row>
    <row r="19" spans="1:17" x14ac:dyDescent="0.25">
      <c r="A19">
        <v>2024</v>
      </c>
      <c r="B19" t="s">
        <v>29</v>
      </c>
      <c r="C19" s="1">
        <v>3300</v>
      </c>
      <c r="D19" s="1" t="str">
        <v>Clothing</v>
      </c>
      <c r="F19">
        <v>2024</v>
      </c>
      <c r="G19" t="s">
        <v>29</v>
      </c>
      <c r="H19" s="1">
        <v>3300</v>
      </c>
      <c r="I19" s="1"/>
      <c r="K19">
        <v>2024</v>
      </c>
      <c r="L19" t="s">
        <v>29</v>
      </c>
      <c r="M19" s="1">
        <v>3300</v>
      </c>
      <c r="N19" s="1"/>
      <c r="P19" t="s">
        <v>6</v>
      </c>
      <c r="Q19" t="s">
        <v>31</v>
      </c>
    </row>
    <row r="20" spans="1:17" x14ac:dyDescent="0.25">
      <c r="A20">
        <v>2024</v>
      </c>
      <c r="B20" t="s">
        <v>30</v>
      </c>
      <c r="C20" s="1">
        <v>800</v>
      </c>
      <c r="D20" s="1" t="str">
        <v>Components</v>
      </c>
      <c r="F20">
        <v>2024</v>
      </c>
      <c r="G20" t="s">
        <v>30</v>
      </c>
      <c r="H20" s="1">
        <v>800</v>
      </c>
      <c r="I20" s="1"/>
      <c r="K20">
        <v>2024</v>
      </c>
      <c r="L20" t="s">
        <v>30</v>
      </c>
      <c r="M20" s="1">
        <v>800</v>
      </c>
      <c r="N20" s="1"/>
      <c r="P20" t="s">
        <v>6</v>
      </c>
      <c r="Q20" t="s">
        <v>20</v>
      </c>
    </row>
    <row r="21" spans="1:17" x14ac:dyDescent="0.25">
      <c r="A21">
        <v>2024</v>
      </c>
      <c r="B21" t="s">
        <v>31</v>
      </c>
      <c r="C21" s="1">
        <v>13300</v>
      </c>
      <c r="D21" s="1" t="str">
        <v>Clothing</v>
      </c>
      <c r="F21">
        <v>2024</v>
      </c>
      <c r="G21" t="s">
        <v>31</v>
      </c>
      <c r="H21" s="1">
        <v>13300</v>
      </c>
      <c r="I21" s="1"/>
      <c r="K21">
        <v>2024</v>
      </c>
      <c r="L21" t="s">
        <v>31</v>
      </c>
      <c r="M21" s="1">
        <v>13300</v>
      </c>
      <c r="N21" s="1"/>
      <c r="P21" t="s">
        <v>6</v>
      </c>
      <c r="Q21" t="s">
        <v>9</v>
      </c>
    </row>
    <row r="22" spans="1:17" x14ac:dyDescent="0.25">
      <c r="A22">
        <v>2024</v>
      </c>
      <c r="B22" t="s">
        <v>24</v>
      </c>
      <c r="C22" s="1">
        <v>300</v>
      </c>
      <c r="D22" s="1" t="str">
        <v>Accessories</v>
      </c>
      <c r="F22">
        <v>2024</v>
      </c>
      <c r="G22" t="s">
        <v>24</v>
      </c>
      <c r="H22" s="1">
        <v>300</v>
      </c>
      <c r="I22" s="1"/>
      <c r="K22">
        <v>2024</v>
      </c>
      <c r="L22" t="s">
        <v>24</v>
      </c>
      <c r="M22" s="1">
        <v>300</v>
      </c>
      <c r="N22" s="1"/>
      <c r="P22" t="s">
        <v>6</v>
      </c>
      <c r="Q22" t="s">
        <v>7</v>
      </c>
    </row>
    <row r="23" spans="1:17" x14ac:dyDescent="0.25">
      <c r="D23" t="str">
        <v/>
      </c>
      <c r="F23">
        <v>2024</v>
      </c>
      <c r="G23" t="s">
        <v>32</v>
      </c>
      <c r="H23" s="1">
        <v>2100</v>
      </c>
      <c r="K23">
        <v>2024</v>
      </c>
      <c r="L23" t="s">
        <v>32</v>
      </c>
      <c r="M23" s="1">
        <v>2100</v>
      </c>
      <c r="P23" t="s">
        <v>6</v>
      </c>
      <c r="Q23" t="s">
        <v>10</v>
      </c>
    </row>
    <row r="24" spans="1:17" x14ac:dyDescent="0.25">
      <c r="D24" t="str">
        <v/>
      </c>
      <c r="F24">
        <v>2024</v>
      </c>
      <c r="G24" t="s">
        <v>12</v>
      </c>
      <c r="H24" s="1">
        <v>2300</v>
      </c>
      <c r="K24">
        <v>2024</v>
      </c>
      <c r="L24" t="s">
        <v>12</v>
      </c>
      <c r="M24" s="1">
        <v>2300</v>
      </c>
      <c r="P24" t="s">
        <v>6</v>
      </c>
      <c r="Q24" t="s">
        <v>29</v>
      </c>
    </row>
    <row r="25" spans="1:17" x14ac:dyDescent="0.25">
      <c r="D25" t="str">
        <v/>
      </c>
      <c r="F25">
        <v>2024</v>
      </c>
      <c r="G25" t="s">
        <v>27</v>
      </c>
      <c r="H25" s="1">
        <v>10000</v>
      </c>
      <c r="K25">
        <v>2024</v>
      </c>
      <c r="L25" t="s">
        <v>27</v>
      </c>
      <c r="M25" s="1">
        <v>10000</v>
      </c>
      <c r="P25" t="s">
        <v>4</v>
      </c>
      <c r="Q25" t="s">
        <v>19</v>
      </c>
    </row>
    <row r="26" spans="1:17" x14ac:dyDescent="0.25">
      <c r="D26" t="str">
        <v/>
      </c>
      <c r="F26">
        <v>2024</v>
      </c>
      <c r="G26" t="s">
        <v>28</v>
      </c>
      <c r="H26" s="1">
        <v>500</v>
      </c>
      <c r="K26">
        <v>2024</v>
      </c>
      <c r="L26" t="s">
        <v>28</v>
      </c>
      <c r="M26" s="1">
        <v>500</v>
      </c>
      <c r="P26" t="s">
        <v>4</v>
      </c>
      <c r="Q26" t="s">
        <v>12</v>
      </c>
    </row>
    <row r="27" spans="1:17" x14ac:dyDescent="0.25">
      <c r="D27" t="str">
        <v/>
      </c>
      <c r="F27">
        <v>2024</v>
      </c>
      <c r="G27" t="s">
        <v>23</v>
      </c>
      <c r="H27" s="1">
        <v>3200</v>
      </c>
      <c r="K27">
        <v>2024</v>
      </c>
      <c r="L27" t="s">
        <v>23</v>
      </c>
      <c r="M27" s="1">
        <v>3200</v>
      </c>
      <c r="P27" t="s">
        <v>4</v>
      </c>
      <c r="Q27" t="s">
        <v>5</v>
      </c>
    </row>
    <row r="28" spans="1:17" x14ac:dyDescent="0.25">
      <c r="D28" t="str">
        <v/>
      </c>
      <c r="F28">
        <v>2024</v>
      </c>
      <c r="G28" t="s">
        <v>8</v>
      </c>
      <c r="H28" s="1">
        <v>700</v>
      </c>
      <c r="K28">
        <v>2024</v>
      </c>
      <c r="L28" t="s">
        <v>8</v>
      </c>
      <c r="M28" s="1">
        <v>700</v>
      </c>
      <c r="P28" t="s">
        <v>4</v>
      </c>
      <c r="Q28" t="s">
        <v>11</v>
      </c>
    </row>
    <row r="29" spans="1:17" x14ac:dyDescent="0.25">
      <c r="D29" t="str">
        <v/>
      </c>
      <c r="F29">
        <v>2024</v>
      </c>
      <c r="G29" t="s">
        <v>17</v>
      </c>
      <c r="H29" s="1">
        <v>1300</v>
      </c>
      <c r="K29">
        <v>2024</v>
      </c>
      <c r="L29" t="s">
        <v>17</v>
      </c>
      <c r="M29" s="1">
        <v>1300</v>
      </c>
      <c r="P29" t="s">
        <v>4</v>
      </c>
      <c r="Q29" t="s">
        <v>30</v>
      </c>
    </row>
    <row r="30" spans="1:17" x14ac:dyDescent="0.25">
      <c r="D30" t="str">
        <v/>
      </c>
      <c r="F30">
        <v>2024</v>
      </c>
      <c r="G30" t="s">
        <v>25</v>
      </c>
      <c r="H30" s="1">
        <v>500</v>
      </c>
      <c r="K30">
        <v>2024</v>
      </c>
      <c r="L30" t="s">
        <v>25</v>
      </c>
      <c r="M30" s="1">
        <v>500</v>
      </c>
      <c r="P30" t="s">
        <v>4</v>
      </c>
      <c r="Q30" t="s">
        <v>32</v>
      </c>
    </row>
    <row r="31" spans="1:17" x14ac:dyDescent="0.25">
      <c r="D31" t="str">
        <v/>
      </c>
      <c r="F31">
        <v>2024</v>
      </c>
      <c r="G31" t="s">
        <v>5</v>
      </c>
      <c r="H31" s="1">
        <v>8700</v>
      </c>
      <c r="K31">
        <v>2024</v>
      </c>
      <c r="L31" t="s">
        <v>5</v>
      </c>
      <c r="M31" s="1">
        <v>8700</v>
      </c>
      <c r="P31" t="s">
        <v>4</v>
      </c>
      <c r="Q31" t="s">
        <v>27</v>
      </c>
    </row>
    <row r="32" spans="1:17" x14ac:dyDescent="0.25">
      <c r="D32" t="str">
        <v/>
      </c>
    </row>
  </sheetData>
  <sortState xmlns:xlrd2="http://schemas.microsoft.com/office/spreadsheetml/2017/richdata2" ref="P7:Q31">
    <sortCondition ref="P7:P31"/>
    <sortCondition ref="Q7:Q31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FE272-0198-420C-AC8E-873A7FB19420}">
  <dimension ref="A1:Q31"/>
  <sheetViews>
    <sheetView zoomScale="115" zoomScaleNormal="115" workbookViewId="0">
      <selection activeCell="H3" sqref="H3"/>
    </sheetView>
  </sheetViews>
  <sheetFormatPr defaultRowHeight="15" outlineLevelCol="1" x14ac:dyDescent="0.25"/>
  <cols>
    <col min="1" max="1" width="8.7109375" customWidth="1"/>
    <col min="2" max="2" width="17.140625" customWidth="1"/>
    <col min="3" max="3" width="9.7109375" customWidth="1"/>
    <col min="4" max="4" width="17" customWidth="1"/>
    <col min="5" max="5" width="4.140625" customWidth="1" outlineLevel="1"/>
    <col min="6" max="6" width="8.7109375" customWidth="1" outlineLevel="1"/>
    <col min="7" max="7" width="17" customWidth="1" outlineLevel="1"/>
    <col min="8" max="8" width="13.28515625" customWidth="1" outlineLevel="1"/>
    <col min="9" max="9" width="18.140625" customWidth="1" outlineLevel="1"/>
    <col min="10" max="10" width="3.7109375" customWidth="1"/>
    <col min="11" max="11" width="8.7109375" customWidth="1" outlineLevel="1"/>
    <col min="12" max="14" width="13.5703125" customWidth="1" outlineLevel="1"/>
    <col min="15" max="15" width="9.140625" customWidth="1" outlineLevel="1"/>
    <col min="16" max="16" width="12.140625" bestFit="1" customWidth="1"/>
    <col min="17" max="17" width="15.42578125" bestFit="1" customWidth="1"/>
  </cols>
  <sheetData>
    <row r="1" spans="1:17" s="16" customFormat="1" ht="48.75" customHeight="1" x14ac:dyDescent="0.3">
      <c r="A1" s="11" t="s">
        <v>114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3" spans="1:17" x14ac:dyDescent="0.25">
      <c r="A3" s="2" t="s">
        <v>53</v>
      </c>
      <c r="B3" s="2"/>
      <c r="C3" s="2"/>
      <c r="D3" s="2"/>
      <c r="F3" s="2" t="s">
        <v>54</v>
      </c>
      <c r="G3" s="2"/>
      <c r="H3" s="2"/>
      <c r="I3" s="2"/>
      <c r="K3" s="2" t="s">
        <v>55</v>
      </c>
      <c r="L3" s="2"/>
      <c r="M3" s="2"/>
      <c r="N3" s="2"/>
    </row>
    <row r="4" spans="1:17" x14ac:dyDescent="0.25">
      <c r="A4" t="str">
        <f ca="1">_xlfn.IFNA(_xlfn.FORMULATEXT(D7),"")</f>
        <v>=XLOOKUP(OFFSET(B7,,,COUNTA(B7:B33)),Q7:Q31,P7:P31)</v>
      </c>
      <c r="F4" t="str">
        <f ca="1">_xlfn.IFNA(_xlfn.FORMULATEXT(I7),"")</f>
        <v>=XLOOKUP(G7:INDEX(G7:G33,COUNTA(G7:G33)),Q7:Q31,P7:P31)</v>
      </c>
      <c r="K4" t="str">
        <f ca="1">_xlfn.IFNA(_xlfn.FORMULATEXT(N7),"")</f>
        <v>=XLOOKUP(TOCOL(L7:L33,1),Q7:Q31,P7:P31)</v>
      </c>
    </row>
    <row r="6" spans="1:17" x14ac:dyDescent="0.25">
      <c r="A6" s="2" t="s">
        <v>0</v>
      </c>
      <c r="B6" s="2" t="s">
        <v>2</v>
      </c>
      <c r="C6" s="3" t="s">
        <v>3</v>
      </c>
      <c r="D6" s="2" t="s">
        <v>1</v>
      </c>
      <c r="F6" s="2" t="s">
        <v>0</v>
      </c>
      <c r="G6" s="2" t="s">
        <v>2</v>
      </c>
      <c r="H6" s="3" t="s">
        <v>3</v>
      </c>
      <c r="I6" s="2" t="s">
        <v>1</v>
      </c>
      <c r="K6" s="2" t="s">
        <v>0</v>
      </c>
      <c r="L6" s="2" t="s">
        <v>2</v>
      </c>
      <c r="M6" s="3" t="s">
        <v>3</v>
      </c>
      <c r="N6" s="2" t="s">
        <v>1</v>
      </c>
      <c r="P6" s="2" t="s">
        <v>1</v>
      </c>
      <c r="Q6" s="2" t="s">
        <v>2</v>
      </c>
    </row>
    <row r="7" spans="1:17" x14ac:dyDescent="0.25">
      <c r="A7">
        <v>2024</v>
      </c>
      <c r="B7" t="s">
        <v>7</v>
      </c>
      <c r="C7" s="1">
        <v>3700</v>
      </c>
      <c r="D7" t="str" cm="1">
        <f t="array" aca="1" ref="D7:D22" ca="1">_xlfn.XLOOKUP(OFFSET(B7,,,COUNTA(B7:B33)),Q7:Q31,P7:P31)</f>
        <v>Clothing</v>
      </c>
      <c r="F7">
        <v>2024</v>
      </c>
      <c r="G7" t="s">
        <v>7</v>
      </c>
      <c r="H7" s="1">
        <v>3700</v>
      </c>
      <c r="I7" t="str" cm="1">
        <f t="array" ref="I7:I22">_xlfn.XLOOKUP(G7:INDEX(G7:G33,COUNTA(G7:G33)),Q7:Q31,P7:P31)</f>
        <v>Clothing</v>
      </c>
      <c r="K7">
        <v>2024</v>
      </c>
      <c r="L7" t="s">
        <v>7</v>
      </c>
      <c r="M7" s="1">
        <v>3700</v>
      </c>
      <c r="N7" t="str" cm="1">
        <f t="array" ref="N7:N22">_xlfn.XLOOKUP(_xlfn.TOCOL(L7:L33,1),Q7:Q31,P7:P31)</f>
        <v>Clothing</v>
      </c>
      <c r="P7" t="s">
        <v>15</v>
      </c>
      <c r="Q7" t="s">
        <v>24</v>
      </c>
    </row>
    <row r="8" spans="1:17" x14ac:dyDescent="0.25">
      <c r="A8">
        <v>2024</v>
      </c>
      <c r="B8" t="s">
        <v>9</v>
      </c>
      <c r="C8" s="1">
        <v>13300</v>
      </c>
      <c r="D8" t="str">
        <f ca="1"/>
        <v>Clothing</v>
      </c>
      <c r="F8">
        <v>2024</v>
      </c>
      <c r="G8" t="s">
        <v>9</v>
      </c>
      <c r="H8" s="1">
        <v>13300</v>
      </c>
      <c r="I8" t="str">
        <v>Clothing</v>
      </c>
      <c r="K8">
        <v>2024</v>
      </c>
      <c r="L8" t="s">
        <v>9</v>
      </c>
      <c r="M8" s="1">
        <v>13300</v>
      </c>
      <c r="N8" t="str">
        <v>Clothing</v>
      </c>
      <c r="P8" t="s">
        <v>15</v>
      </c>
      <c r="Q8" t="s">
        <v>16</v>
      </c>
    </row>
    <row r="9" spans="1:17" x14ac:dyDescent="0.25">
      <c r="A9">
        <v>2024</v>
      </c>
      <c r="B9" t="s">
        <v>11</v>
      </c>
      <c r="C9" s="1">
        <v>2300</v>
      </c>
      <c r="D9" t="str">
        <f ca="1"/>
        <v>Components</v>
      </c>
      <c r="F9">
        <v>2024</v>
      </c>
      <c r="G9" t="s">
        <v>11</v>
      </c>
      <c r="H9" s="1">
        <v>2300</v>
      </c>
      <c r="I9" t="str">
        <v>Components</v>
      </c>
      <c r="K9">
        <v>2024</v>
      </c>
      <c r="L9" t="s">
        <v>11</v>
      </c>
      <c r="M9" s="1">
        <v>2300</v>
      </c>
      <c r="N9" t="str">
        <v>Components</v>
      </c>
      <c r="P9" t="s">
        <v>15</v>
      </c>
      <c r="Q9" t="s">
        <v>17</v>
      </c>
    </row>
    <row r="10" spans="1:17" x14ac:dyDescent="0.25">
      <c r="A10">
        <v>2024</v>
      </c>
      <c r="B10" t="s">
        <v>20</v>
      </c>
      <c r="C10" s="1">
        <v>6700</v>
      </c>
      <c r="D10" t="str">
        <f ca="1"/>
        <v>Clothing</v>
      </c>
      <c r="F10">
        <v>2024</v>
      </c>
      <c r="G10" t="s">
        <v>20</v>
      </c>
      <c r="H10" s="1">
        <v>6700</v>
      </c>
      <c r="I10" t="str">
        <v>Clothing</v>
      </c>
      <c r="K10">
        <v>2024</v>
      </c>
      <c r="L10" t="s">
        <v>20</v>
      </c>
      <c r="M10" s="1">
        <v>6700</v>
      </c>
      <c r="N10" t="str">
        <v>Clothing</v>
      </c>
      <c r="P10" t="s">
        <v>15</v>
      </c>
      <c r="Q10" t="s">
        <v>18</v>
      </c>
    </row>
    <row r="11" spans="1:17" x14ac:dyDescent="0.25">
      <c r="A11">
        <v>2024</v>
      </c>
      <c r="B11" t="s">
        <v>21</v>
      </c>
      <c r="C11" s="1">
        <v>3500</v>
      </c>
      <c r="D11" t="str">
        <f ca="1"/>
        <v>Bikes</v>
      </c>
      <c r="F11">
        <v>2024</v>
      </c>
      <c r="G11" t="s">
        <v>21</v>
      </c>
      <c r="H11" s="1">
        <v>3500</v>
      </c>
      <c r="I11" t="str">
        <v>Bikes</v>
      </c>
      <c r="K11">
        <v>2024</v>
      </c>
      <c r="L11" t="s">
        <v>21</v>
      </c>
      <c r="M11" s="1">
        <v>3500</v>
      </c>
      <c r="N11" t="str">
        <v>Bikes</v>
      </c>
      <c r="P11" t="s">
        <v>15</v>
      </c>
      <c r="Q11" t="s">
        <v>26</v>
      </c>
    </row>
    <row r="12" spans="1:17" x14ac:dyDescent="0.25">
      <c r="A12">
        <v>2024</v>
      </c>
      <c r="B12" t="s">
        <v>14</v>
      </c>
      <c r="C12" s="1">
        <v>3100</v>
      </c>
      <c r="D12" t="str">
        <f ca="1"/>
        <v>Bikes</v>
      </c>
      <c r="F12">
        <v>2024</v>
      </c>
      <c r="G12" t="s">
        <v>14</v>
      </c>
      <c r="H12" s="1">
        <v>3100</v>
      </c>
      <c r="I12" t="str">
        <v>Bikes</v>
      </c>
      <c r="K12">
        <v>2024</v>
      </c>
      <c r="L12" t="s">
        <v>14</v>
      </c>
      <c r="M12" s="1">
        <v>3100</v>
      </c>
      <c r="N12" t="str">
        <v>Bikes</v>
      </c>
      <c r="P12" t="s">
        <v>15</v>
      </c>
      <c r="Q12" t="s">
        <v>22</v>
      </c>
    </row>
    <row r="13" spans="1:17" x14ac:dyDescent="0.25">
      <c r="A13">
        <v>2024</v>
      </c>
      <c r="B13" t="s">
        <v>26</v>
      </c>
      <c r="C13" s="1">
        <v>700</v>
      </c>
      <c r="D13" t="str">
        <f ca="1"/>
        <v>Accessories</v>
      </c>
      <c r="F13">
        <v>2024</v>
      </c>
      <c r="G13" t="s">
        <v>26</v>
      </c>
      <c r="H13" s="1">
        <v>700</v>
      </c>
      <c r="I13" t="str">
        <v>Accessories</v>
      </c>
      <c r="K13">
        <v>2024</v>
      </c>
      <c r="L13" t="s">
        <v>26</v>
      </c>
      <c r="M13" s="1">
        <v>700</v>
      </c>
      <c r="N13" t="str">
        <v>Accessories</v>
      </c>
      <c r="P13" t="s">
        <v>13</v>
      </c>
      <c r="Q13" t="s">
        <v>23</v>
      </c>
    </row>
    <row r="14" spans="1:17" x14ac:dyDescent="0.25">
      <c r="A14">
        <v>2024</v>
      </c>
      <c r="B14" t="s">
        <v>10</v>
      </c>
      <c r="C14" s="1">
        <v>3300</v>
      </c>
      <c r="D14" t="str">
        <f ca="1"/>
        <v>Clothing</v>
      </c>
      <c r="F14">
        <v>2024</v>
      </c>
      <c r="G14" t="s">
        <v>10</v>
      </c>
      <c r="H14" s="1">
        <v>3300</v>
      </c>
      <c r="I14" t="str">
        <v>Clothing</v>
      </c>
      <c r="K14">
        <v>2024</v>
      </c>
      <c r="L14" t="s">
        <v>10</v>
      </c>
      <c r="M14" s="1">
        <v>3300</v>
      </c>
      <c r="N14" t="str">
        <v>Clothing</v>
      </c>
      <c r="P14" t="s">
        <v>13</v>
      </c>
      <c r="Q14" t="s">
        <v>14</v>
      </c>
    </row>
    <row r="15" spans="1:17" x14ac:dyDescent="0.25">
      <c r="A15">
        <v>2024</v>
      </c>
      <c r="B15" t="s">
        <v>16</v>
      </c>
      <c r="C15" s="1">
        <v>8300</v>
      </c>
      <c r="D15" t="str">
        <f ca="1"/>
        <v>Accessories</v>
      </c>
      <c r="F15">
        <v>2024</v>
      </c>
      <c r="G15" t="s">
        <v>16</v>
      </c>
      <c r="H15" s="1">
        <v>8300</v>
      </c>
      <c r="I15" t="str">
        <v>Accessories</v>
      </c>
      <c r="K15">
        <v>2024</v>
      </c>
      <c r="L15" t="s">
        <v>16</v>
      </c>
      <c r="M15" s="1">
        <v>8300</v>
      </c>
      <c r="N15" t="str">
        <v>Accessories</v>
      </c>
      <c r="P15" t="s">
        <v>13</v>
      </c>
      <c r="Q15" t="s">
        <v>21</v>
      </c>
    </row>
    <row r="16" spans="1:17" x14ac:dyDescent="0.25">
      <c r="A16">
        <v>2024</v>
      </c>
      <c r="B16" t="s">
        <v>22</v>
      </c>
      <c r="C16" s="1">
        <v>8700</v>
      </c>
      <c r="D16" t="str">
        <f ca="1"/>
        <v>Accessories</v>
      </c>
      <c r="F16">
        <v>2024</v>
      </c>
      <c r="G16" t="s">
        <v>22</v>
      </c>
      <c r="H16" s="1">
        <v>8700</v>
      </c>
      <c r="I16" t="str">
        <v>Accessories</v>
      </c>
      <c r="K16">
        <v>2024</v>
      </c>
      <c r="L16" t="s">
        <v>22</v>
      </c>
      <c r="M16" s="1">
        <v>8700</v>
      </c>
      <c r="N16" t="str">
        <v>Accessories</v>
      </c>
      <c r="P16" t="s">
        <v>13</v>
      </c>
      <c r="Q16" t="s">
        <v>28</v>
      </c>
    </row>
    <row r="17" spans="1:17" x14ac:dyDescent="0.25">
      <c r="A17">
        <v>2024</v>
      </c>
      <c r="B17" t="s">
        <v>18</v>
      </c>
      <c r="C17" s="1">
        <v>10000</v>
      </c>
      <c r="D17" t="str">
        <f ca="1"/>
        <v>Accessories</v>
      </c>
      <c r="F17">
        <v>2024</v>
      </c>
      <c r="G17" t="s">
        <v>18</v>
      </c>
      <c r="H17" s="1">
        <v>10000</v>
      </c>
      <c r="I17" t="str">
        <v>Accessories</v>
      </c>
      <c r="K17">
        <v>2024</v>
      </c>
      <c r="L17" t="s">
        <v>18</v>
      </c>
      <c r="M17" s="1">
        <v>10000</v>
      </c>
      <c r="N17" t="str">
        <v>Accessories</v>
      </c>
      <c r="P17" t="s">
        <v>6</v>
      </c>
      <c r="Q17" t="s">
        <v>8</v>
      </c>
    </row>
    <row r="18" spans="1:17" x14ac:dyDescent="0.25">
      <c r="A18">
        <v>2024</v>
      </c>
      <c r="B18" t="s">
        <v>19</v>
      </c>
      <c r="C18" s="1">
        <v>500</v>
      </c>
      <c r="D18" t="str">
        <f ca="1"/>
        <v>Components</v>
      </c>
      <c r="F18">
        <v>2024</v>
      </c>
      <c r="G18" t="s">
        <v>19</v>
      </c>
      <c r="H18" s="1">
        <v>500</v>
      </c>
      <c r="I18" t="str">
        <v>Components</v>
      </c>
      <c r="K18">
        <v>2024</v>
      </c>
      <c r="L18" t="s">
        <v>19</v>
      </c>
      <c r="M18" s="1">
        <v>500</v>
      </c>
      <c r="N18" t="str">
        <v>Components</v>
      </c>
      <c r="P18" t="s">
        <v>6</v>
      </c>
      <c r="Q18" t="s">
        <v>25</v>
      </c>
    </row>
    <row r="19" spans="1:17" x14ac:dyDescent="0.25">
      <c r="A19">
        <v>2024</v>
      </c>
      <c r="B19" t="s">
        <v>29</v>
      </c>
      <c r="C19" s="1">
        <v>3300</v>
      </c>
      <c r="D19" t="str">
        <f ca="1"/>
        <v>Clothing</v>
      </c>
      <c r="F19">
        <v>2024</v>
      </c>
      <c r="G19" t="s">
        <v>29</v>
      </c>
      <c r="H19" s="1">
        <v>3300</v>
      </c>
      <c r="I19" t="str">
        <v>Clothing</v>
      </c>
      <c r="K19">
        <v>2024</v>
      </c>
      <c r="L19" t="s">
        <v>29</v>
      </c>
      <c r="M19" s="1">
        <v>3300</v>
      </c>
      <c r="N19" t="str">
        <v>Clothing</v>
      </c>
      <c r="P19" t="s">
        <v>6</v>
      </c>
      <c r="Q19" t="s">
        <v>31</v>
      </c>
    </row>
    <row r="20" spans="1:17" x14ac:dyDescent="0.25">
      <c r="A20">
        <v>2024</v>
      </c>
      <c r="B20" t="s">
        <v>30</v>
      </c>
      <c r="C20" s="1">
        <v>800</v>
      </c>
      <c r="D20" t="str">
        <f ca="1"/>
        <v>Components</v>
      </c>
      <c r="F20">
        <v>2024</v>
      </c>
      <c r="G20" t="s">
        <v>30</v>
      </c>
      <c r="H20" s="1">
        <v>800</v>
      </c>
      <c r="I20" t="str">
        <v>Components</v>
      </c>
      <c r="K20">
        <v>2024</v>
      </c>
      <c r="L20" t="s">
        <v>30</v>
      </c>
      <c r="M20" s="1">
        <v>800</v>
      </c>
      <c r="N20" t="str">
        <v>Components</v>
      </c>
      <c r="P20" t="s">
        <v>6</v>
      </c>
      <c r="Q20" t="s">
        <v>20</v>
      </c>
    </row>
    <row r="21" spans="1:17" x14ac:dyDescent="0.25">
      <c r="A21">
        <v>2024</v>
      </c>
      <c r="B21" t="s">
        <v>31</v>
      </c>
      <c r="C21" s="1">
        <v>13300</v>
      </c>
      <c r="D21" t="str">
        <f ca="1"/>
        <v>Clothing</v>
      </c>
      <c r="F21">
        <v>2024</v>
      </c>
      <c r="G21" t="s">
        <v>31</v>
      </c>
      <c r="H21" s="1">
        <v>13300</v>
      </c>
      <c r="I21" t="str">
        <v>Clothing</v>
      </c>
      <c r="K21">
        <v>2024</v>
      </c>
      <c r="L21" t="s">
        <v>31</v>
      </c>
      <c r="M21" s="1">
        <v>13300</v>
      </c>
      <c r="N21" t="str">
        <v>Clothing</v>
      </c>
      <c r="P21" t="s">
        <v>6</v>
      </c>
      <c r="Q21" t="s">
        <v>9</v>
      </c>
    </row>
    <row r="22" spans="1:17" x14ac:dyDescent="0.25">
      <c r="A22">
        <v>2024</v>
      </c>
      <c r="B22" t="s">
        <v>24</v>
      </c>
      <c r="C22" s="1">
        <v>300</v>
      </c>
      <c r="D22" t="str">
        <f ca="1"/>
        <v>Accessories</v>
      </c>
      <c r="F22">
        <v>2024</v>
      </c>
      <c r="G22" t="s">
        <v>24</v>
      </c>
      <c r="H22" s="1">
        <v>300</v>
      </c>
      <c r="I22" t="str">
        <v>Accessories</v>
      </c>
      <c r="K22">
        <v>2024</v>
      </c>
      <c r="L22" t="s">
        <v>24</v>
      </c>
      <c r="M22" s="1">
        <v>300</v>
      </c>
      <c r="N22" t="str">
        <v>Accessories</v>
      </c>
      <c r="P22" t="s">
        <v>6</v>
      </c>
      <c r="Q22" t="s">
        <v>7</v>
      </c>
    </row>
    <row r="23" spans="1:17" x14ac:dyDescent="0.25">
      <c r="P23" t="s">
        <v>6</v>
      </c>
      <c r="Q23" t="s">
        <v>10</v>
      </c>
    </row>
    <row r="24" spans="1:17" x14ac:dyDescent="0.25">
      <c r="P24" t="s">
        <v>6</v>
      </c>
      <c r="Q24" t="s">
        <v>29</v>
      </c>
    </row>
    <row r="25" spans="1:17" x14ac:dyDescent="0.25">
      <c r="P25" t="s">
        <v>4</v>
      </c>
      <c r="Q25" t="s">
        <v>19</v>
      </c>
    </row>
    <row r="26" spans="1:17" x14ac:dyDescent="0.25">
      <c r="P26" t="s">
        <v>4</v>
      </c>
      <c r="Q26" t="s">
        <v>12</v>
      </c>
    </row>
    <row r="27" spans="1:17" x14ac:dyDescent="0.25">
      <c r="P27" t="s">
        <v>4</v>
      </c>
      <c r="Q27" t="s">
        <v>5</v>
      </c>
    </row>
    <row r="28" spans="1:17" x14ac:dyDescent="0.25">
      <c r="P28" t="s">
        <v>4</v>
      </c>
      <c r="Q28" t="s">
        <v>11</v>
      </c>
    </row>
    <row r="29" spans="1:17" x14ac:dyDescent="0.25">
      <c r="P29" t="s">
        <v>4</v>
      </c>
      <c r="Q29" t="s">
        <v>30</v>
      </c>
    </row>
    <row r="30" spans="1:17" x14ac:dyDescent="0.25">
      <c r="P30" t="s">
        <v>4</v>
      </c>
      <c r="Q30" t="s">
        <v>32</v>
      </c>
    </row>
    <row r="31" spans="1:17" x14ac:dyDescent="0.25">
      <c r="P31" t="s">
        <v>4</v>
      </c>
      <c r="Q31" t="s">
        <v>27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F1E0-A8E4-41C6-8209-67085D5C4CF4}">
  <dimension ref="A1:C9"/>
  <sheetViews>
    <sheetView zoomScale="115" zoomScaleNormal="115" workbookViewId="0">
      <selection sqref="A1:C9"/>
    </sheetView>
  </sheetViews>
  <sheetFormatPr defaultRowHeight="15" x14ac:dyDescent="0.25"/>
  <cols>
    <col min="2" max="2" width="12.85546875" bestFit="1" customWidth="1"/>
    <col min="3" max="3" width="10" bestFit="1" customWidth="1"/>
  </cols>
  <sheetData>
    <row r="1" spans="1:3" x14ac:dyDescent="0.25">
      <c r="A1">
        <v>2024</v>
      </c>
      <c r="B1" t="s">
        <v>32</v>
      </c>
      <c r="C1" s="1">
        <v>2100</v>
      </c>
    </row>
    <row r="2" spans="1:3" x14ac:dyDescent="0.25">
      <c r="A2">
        <v>2024</v>
      </c>
      <c r="B2" t="s">
        <v>12</v>
      </c>
      <c r="C2" s="1">
        <v>2300</v>
      </c>
    </row>
    <row r="3" spans="1:3" x14ac:dyDescent="0.25">
      <c r="A3">
        <v>2024</v>
      </c>
      <c r="B3" t="s">
        <v>27</v>
      </c>
      <c r="C3" s="1">
        <v>10000</v>
      </c>
    </row>
    <row r="4" spans="1:3" x14ac:dyDescent="0.25">
      <c r="A4">
        <v>2024</v>
      </c>
      <c r="B4" t="s">
        <v>28</v>
      </c>
      <c r="C4" s="1">
        <v>500</v>
      </c>
    </row>
    <row r="5" spans="1:3" x14ac:dyDescent="0.25">
      <c r="A5">
        <v>2024</v>
      </c>
      <c r="B5" t="s">
        <v>23</v>
      </c>
      <c r="C5" s="1">
        <v>3200</v>
      </c>
    </row>
    <row r="6" spans="1:3" x14ac:dyDescent="0.25">
      <c r="A6">
        <v>2024</v>
      </c>
      <c r="B6" t="s">
        <v>8</v>
      </c>
      <c r="C6" s="1">
        <v>700</v>
      </c>
    </row>
    <row r="7" spans="1:3" x14ac:dyDescent="0.25">
      <c r="A7">
        <v>2024</v>
      </c>
      <c r="B7" t="s">
        <v>17</v>
      </c>
      <c r="C7" s="1">
        <v>1300</v>
      </c>
    </row>
    <row r="8" spans="1:3" x14ac:dyDescent="0.25">
      <c r="A8">
        <v>2024</v>
      </c>
      <c r="B8" t="s">
        <v>25</v>
      </c>
      <c r="C8" s="1">
        <v>500</v>
      </c>
    </row>
    <row r="9" spans="1:3" x14ac:dyDescent="0.25">
      <c r="A9">
        <v>2024</v>
      </c>
      <c r="B9" t="s">
        <v>5</v>
      </c>
      <c r="C9" s="1">
        <v>8700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5898E-4499-44C4-89EC-D1117E929ECE}">
  <dimension ref="A1:R22"/>
  <sheetViews>
    <sheetView zoomScale="130" zoomScaleNormal="130" workbookViewId="0">
      <selection activeCell="G2" sqref="G2"/>
    </sheetView>
  </sheetViews>
  <sheetFormatPr defaultRowHeight="15" outlineLevelCol="1" x14ac:dyDescent="0.25"/>
  <cols>
    <col min="1" max="1" width="4.140625" customWidth="1"/>
    <col min="2" max="2" width="18.5703125" customWidth="1"/>
    <col min="5" max="5" width="11.42578125" bestFit="1" customWidth="1"/>
    <col min="6" max="6" width="11.28515625" bestFit="1" customWidth="1"/>
    <col min="7" max="7" width="3.28515625" customWidth="1" outlineLevel="1"/>
    <col min="8" max="8" width="17" customWidth="1" outlineLevel="1"/>
    <col min="9" max="12" width="13" customWidth="1" outlineLevel="1"/>
    <col min="13" max="13" width="3.28515625" customWidth="1"/>
    <col min="14" max="14" width="17" customWidth="1" outlineLevel="1"/>
    <col min="15" max="16" width="9.140625" customWidth="1" outlineLevel="1"/>
    <col min="17" max="17" width="11.42578125" customWidth="1" outlineLevel="1"/>
    <col min="18" max="18" width="11.28515625" customWidth="1" outlineLevel="1"/>
  </cols>
  <sheetData>
    <row r="1" spans="1:18" s="16" customFormat="1" ht="48.75" customHeight="1" x14ac:dyDescent="0.3">
      <c r="A1" s="11" t="s">
        <v>115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3" spans="1:18" ht="16.5" x14ac:dyDescent="0.3">
      <c r="B3" s="8" t="s">
        <v>49</v>
      </c>
      <c r="C3" s="5"/>
      <c r="D3" s="5"/>
      <c r="E3" s="5"/>
      <c r="F3" s="5"/>
      <c r="H3" s="8" t="s">
        <v>50</v>
      </c>
      <c r="I3" s="5"/>
      <c r="J3" s="5"/>
      <c r="K3" s="5"/>
      <c r="L3" s="5"/>
      <c r="N3" s="2" t="s">
        <v>52</v>
      </c>
      <c r="O3" s="5"/>
      <c r="P3" s="5"/>
      <c r="Q3" s="5"/>
      <c r="R3" s="5"/>
    </row>
    <row r="4" spans="1:18" x14ac:dyDescent="0.25">
      <c r="B4" t="str">
        <f ca="1">_xlfn.IFNA(_xlfn.FORMULATEXT(F7),"")</f>
        <v>=BYROW(C7:E17,LAMBDA(rowRng, AVERAGE(rowRng)))</v>
      </c>
      <c r="H4" t="str">
        <f ca="1">_xlfn.IFNA(_xlfn.FORMULATEXT(L7),"")</f>
        <v>=BYROW(TAKE(I7:K22,COUNTA(H7:H22)),LAMBDA(rowRng, AVERAGE(rowRng)))</v>
      </c>
      <c r="N4" t="str">
        <f ca="1">_xlfn.IFNA(_xlfn.FORMULATEXT(R7),"")</f>
        <v>=BYROW(_xlfn._TRO_TRAILING(O7:Q19),LAMBDA(rowRng,AVERAGE(rowRng)))</v>
      </c>
    </row>
    <row r="6" spans="1:18" ht="16.5" x14ac:dyDescent="0.3">
      <c r="B6" s="6" t="s">
        <v>33</v>
      </c>
      <c r="C6" s="7" t="s">
        <v>34</v>
      </c>
      <c r="D6" s="7" t="s">
        <v>35</v>
      </c>
      <c r="E6" s="7" t="s">
        <v>36</v>
      </c>
      <c r="F6" s="7" t="s">
        <v>37</v>
      </c>
      <c r="H6" s="6" t="s">
        <v>33</v>
      </c>
      <c r="I6" s="7" t="s">
        <v>34</v>
      </c>
      <c r="J6" s="7" t="s">
        <v>35</v>
      </c>
      <c r="K6" s="7" t="s">
        <v>36</v>
      </c>
      <c r="L6" s="7" t="s">
        <v>37</v>
      </c>
      <c r="N6" s="6" t="s">
        <v>33</v>
      </c>
      <c r="O6" s="7" t="s">
        <v>34</v>
      </c>
      <c r="P6" s="7" t="s">
        <v>35</v>
      </c>
      <c r="Q6" s="7" t="s">
        <v>36</v>
      </c>
      <c r="R6" s="7" t="s">
        <v>37</v>
      </c>
    </row>
    <row r="7" spans="1:18" ht="16.5" x14ac:dyDescent="0.3">
      <c r="B7" s="4" t="s">
        <v>38</v>
      </c>
      <c r="C7" s="4">
        <v>64</v>
      </c>
      <c r="D7" s="4">
        <v>64</v>
      </c>
      <c r="E7" s="4">
        <v>88</v>
      </c>
      <c r="F7" s="4" cm="1">
        <f t="array" ref="F7:F17">_xlfn.BYROW(C7:E17,_xlfn.LAMBDA(_xlpm.rowRng, AVERAGE(_xlpm.rowRng)))</f>
        <v>72</v>
      </c>
      <c r="H7" s="4" t="s">
        <v>38</v>
      </c>
      <c r="I7" s="4">
        <v>64</v>
      </c>
      <c r="J7" s="4">
        <v>64</v>
      </c>
      <c r="K7" s="4">
        <v>88</v>
      </c>
      <c r="L7" s="4" cm="1">
        <f t="array" ref="L7:L17">_xlfn.BYROW(_xlfn.TAKE(I7:K22,COUNTA(H7:H22)),_xlfn.LAMBDA(_xlpm.rowRng, AVERAGE(_xlpm.rowRng)))</f>
        <v>72</v>
      </c>
      <c r="N7" s="4" t="s">
        <v>38</v>
      </c>
      <c r="O7" s="4">
        <v>64</v>
      </c>
      <c r="P7" s="4">
        <v>64</v>
      </c>
      <c r="Q7" s="4">
        <v>88</v>
      </c>
      <c r="R7" s="4" t="e" cm="1" vm="1">
        <f t="array" aca="1" ref="R7" ca="1">_xlfn.BYROW(_xlfn._TRO_TRAILING(O7:Q19),_xlfn.LAMBDA(_xlpm.rowRng,AVERAGE(_xlpm.rowRng)))</f>
        <v>#NAME?</v>
      </c>
    </row>
    <row r="8" spans="1:18" ht="16.5" x14ac:dyDescent="0.3">
      <c r="B8" s="4" t="s">
        <v>39</v>
      </c>
      <c r="C8" s="4">
        <v>70</v>
      </c>
      <c r="D8" s="4">
        <v>58</v>
      </c>
      <c r="E8" s="4">
        <v>72</v>
      </c>
      <c r="F8" s="4">
        <v>66.666666666666671</v>
      </c>
      <c r="H8" s="4" t="s">
        <v>39</v>
      </c>
      <c r="I8" s="4">
        <v>70</v>
      </c>
      <c r="J8" s="4">
        <v>58</v>
      </c>
      <c r="K8" s="4">
        <v>72</v>
      </c>
      <c r="L8" s="4">
        <v>66.666666666666671</v>
      </c>
      <c r="N8" s="4" t="s">
        <v>39</v>
      </c>
      <c r="O8" s="4">
        <v>70</v>
      </c>
      <c r="P8" s="4">
        <v>58</v>
      </c>
      <c r="Q8" s="4">
        <v>72</v>
      </c>
      <c r="R8" s="4"/>
    </row>
    <row r="9" spans="1:18" ht="16.5" x14ac:dyDescent="0.3">
      <c r="B9" s="4" t="s">
        <v>40</v>
      </c>
      <c r="C9" s="4">
        <v>56</v>
      </c>
      <c r="D9" s="4">
        <v>72</v>
      </c>
      <c r="E9" s="4">
        <v>70</v>
      </c>
      <c r="F9" s="4">
        <v>66</v>
      </c>
      <c r="H9" s="4" t="s">
        <v>40</v>
      </c>
      <c r="I9" s="4">
        <v>56</v>
      </c>
      <c r="J9" s="4">
        <v>72</v>
      </c>
      <c r="K9" s="4">
        <v>70</v>
      </c>
      <c r="L9" s="4">
        <v>66</v>
      </c>
      <c r="N9" s="4" t="s">
        <v>40</v>
      </c>
      <c r="O9" s="4">
        <v>56</v>
      </c>
      <c r="P9" s="4">
        <v>72</v>
      </c>
      <c r="Q9" s="4">
        <v>70</v>
      </c>
      <c r="R9" s="4"/>
    </row>
    <row r="10" spans="1:18" ht="16.5" x14ac:dyDescent="0.3">
      <c r="B10" s="4" t="s">
        <v>41</v>
      </c>
      <c r="C10" s="4">
        <v>86</v>
      </c>
      <c r="D10" s="4">
        <v>52</v>
      </c>
      <c r="E10" s="4">
        <v>85</v>
      </c>
      <c r="F10" s="4">
        <v>74.333333333333329</v>
      </c>
      <c r="H10" s="4" t="s">
        <v>41</v>
      </c>
      <c r="I10" s="4">
        <v>86</v>
      </c>
      <c r="J10" s="4">
        <v>52</v>
      </c>
      <c r="K10" s="4">
        <v>85</v>
      </c>
      <c r="L10" s="4">
        <v>74.333333333333329</v>
      </c>
      <c r="N10" s="4" t="s">
        <v>41</v>
      </c>
      <c r="O10" s="4">
        <v>86</v>
      </c>
      <c r="P10" s="4">
        <v>52</v>
      </c>
      <c r="Q10" s="4">
        <v>85</v>
      </c>
      <c r="R10" s="4"/>
    </row>
    <row r="11" spans="1:18" ht="16.5" x14ac:dyDescent="0.3">
      <c r="B11" s="4" t="s">
        <v>42</v>
      </c>
      <c r="C11" s="4">
        <v>76</v>
      </c>
      <c r="D11" s="4">
        <v>76</v>
      </c>
      <c r="E11" s="4">
        <v>71</v>
      </c>
      <c r="F11" s="4">
        <v>74.333333333333329</v>
      </c>
      <c r="H11" s="4" t="s">
        <v>42</v>
      </c>
      <c r="I11" s="4">
        <v>76</v>
      </c>
      <c r="J11" s="4">
        <v>76</v>
      </c>
      <c r="K11" s="4">
        <v>71</v>
      </c>
      <c r="L11" s="4">
        <v>74.333333333333329</v>
      </c>
      <c r="N11" s="4" t="s">
        <v>42</v>
      </c>
      <c r="O11" s="4">
        <v>76</v>
      </c>
      <c r="P11" s="4">
        <v>76</v>
      </c>
      <c r="Q11" s="4">
        <v>71</v>
      </c>
      <c r="R11" s="4"/>
    </row>
    <row r="12" spans="1:18" ht="16.5" x14ac:dyDescent="0.3">
      <c r="B12" s="4" t="s">
        <v>43</v>
      </c>
      <c r="C12" s="4">
        <v>69</v>
      </c>
      <c r="D12" s="4">
        <v>74</v>
      </c>
      <c r="E12" s="4">
        <v>67</v>
      </c>
      <c r="F12" s="4">
        <v>70</v>
      </c>
      <c r="H12" s="4" t="s">
        <v>43</v>
      </c>
      <c r="I12" s="4">
        <v>69</v>
      </c>
      <c r="J12" s="4">
        <v>74</v>
      </c>
      <c r="K12" s="4">
        <v>67</v>
      </c>
      <c r="L12" s="4">
        <v>70</v>
      </c>
      <c r="N12" s="4" t="s">
        <v>43</v>
      </c>
      <c r="O12" s="4">
        <v>69</v>
      </c>
      <c r="P12" s="4">
        <v>74</v>
      </c>
      <c r="Q12" s="4">
        <v>67</v>
      </c>
      <c r="R12" s="4"/>
    </row>
    <row r="13" spans="1:18" ht="16.5" x14ac:dyDescent="0.3">
      <c r="B13" s="4" t="s">
        <v>44</v>
      </c>
      <c r="C13" s="4">
        <v>82</v>
      </c>
      <c r="D13" s="4">
        <v>54</v>
      </c>
      <c r="E13" s="4">
        <v>71</v>
      </c>
      <c r="F13" s="4">
        <v>69</v>
      </c>
      <c r="H13" s="4" t="s">
        <v>44</v>
      </c>
      <c r="I13" s="4">
        <v>82</v>
      </c>
      <c r="J13" s="4">
        <v>54</v>
      </c>
      <c r="K13" s="4">
        <v>71</v>
      </c>
      <c r="L13" s="4">
        <v>69</v>
      </c>
      <c r="N13" s="4" t="s">
        <v>44</v>
      </c>
      <c r="O13" s="4">
        <v>82</v>
      </c>
      <c r="P13" s="4">
        <v>54</v>
      </c>
      <c r="Q13" s="4">
        <v>71</v>
      </c>
      <c r="R13" s="4"/>
    </row>
    <row r="14" spans="1:18" ht="16.5" x14ac:dyDescent="0.3">
      <c r="B14" s="4" t="s">
        <v>45</v>
      </c>
      <c r="C14" s="4">
        <v>76</v>
      </c>
      <c r="D14" s="4">
        <v>79</v>
      </c>
      <c r="E14" s="4">
        <v>55</v>
      </c>
      <c r="F14" s="4">
        <v>70</v>
      </c>
      <c r="H14" s="4" t="s">
        <v>45</v>
      </c>
      <c r="I14" s="4">
        <v>76</v>
      </c>
      <c r="J14" s="4">
        <v>79</v>
      </c>
      <c r="K14" s="4">
        <v>55</v>
      </c>
      <c r="L14" s="4">
        <v>70</v>
      </c>
      <c r="N14" s="4" t="s">
        <v>45</v>
      </c>
      <c r="O14" s="4">
        <v>76</v>
      </c>
      <c r="P14" s="4">
        <v>79</v>
      </c>
      <c r="Q14" s="4">
        <v>55</v>
      </c>
      <c r="R14" s="4"/>
    </row>
    <row r="15" spans="1:18" ht="16.5" x14ac:dyDescent="0.3">
      <c r="B15" s="4" t="s">
        <v>46</v>
      </c>
      <c r="C15" s="4">
        <v>93</v>
      </c>
      <c r="D15" s="4">
        <v>57</v>
      </c>
      <c r="E15" s="4">
        <v>96</v>
      </c>
      <c r="F15" s="4">
        <v>82</v>
      </c>
      <c r="H15" s="4" t="s">
        <v>46</v>
      </c>
      <c r="I15" s="4">
        <v>93</v>
      </c>
      <c r="J15" s="4">
        <v>57</v>
      </c>
      <c r="K15" s="4">
        <v>96</v>
      </c>
      <c r="L15" s="4">
        <v>82</v>
      </c>
      <c r="N15" s="4" t="s">
        <v>46</v>
      </c>
      <c r="O15" s="4">
        <v>93</v>
      </c>
      <c r="P15" s="4">
        <v>57</v>
      </c>
      <c r="Q15" s="4">
        <v>96</v>
      </c>
      <c r="R15" s="4"/>
    </row>
    <row r="16" spans="1:18" ht="16.5" x14ac:dyDescent="0.3">
      <c r="B16" s="4" t="s">
        <v>47</v>
      </c>
      <c r="C16" s="4">
        <v>89</v>
      </c>
      <c r="D16" s="4">
        <v>77</v>
      </c>
      <c r="E16" s="4">
        <v>61</v>
      </c>
      <c r="F16" s="4">
        <v>75.666666666666671</v>
      </c>
      <c r="H16" s="4" t="s">
        <v>47</v>
      </c>
      <c r="I16" s="4">
        <v>89</v>
      </c>
      <c r="J16" s="4">
        <v>77</v>
      </c>
      <c r="K16" s="4">
        <v>61</v>
      </c>
      <c r="L16" s="4">
        <v>75.666666666666671</v>
      </c>
      <c r="N16" s="4" t="s">
        <v>47</v>
      </c>
      <c r="O16" s="4">
        <v>89</v>
      </c>
      <c r="P16" s="4">
        <v>77</v>
      </c>
      <c r="Q16" s="4">
        <v>61</v>
      </c>
      <c r="R16" s="4"/>
    </row>
    <row r="17" spans="2:18" ht="16.5" x14ac:dyDescent="0.3">
      <c r="B17" s="4" t="s">
        <v>57</v>
      </c>
      <c r="C17" s="4">
        <v>61</v>
      </c>
      <c r="D17" s="4">
        <v>85</v>
      </c>
      <c r="E17" s="4">
        <v>73</v>
      </c>
      <c r="F17" s="4">
        <v>73</v>
      </c>
      <c r="H17" s="4" t="s">
        <v>57</v>
      </c>
      <c r="I17" s="4">
        <v>61</v>
      </c>
      <c r="J17" s="4">
        <v>85</v>
      </c>
      <c r="K17" s="4">
        <v>73</v>
      </c>
      <c r="L17" s="4">
        <v>73</v>
      </c>
      <c r="N17" s="4" t="s">
        <v>57</v>
      </c>
      <c r="O17" s="4">
        <v>61</v>
      </c>
      <c r="P17" s="4">
        <v>85</v>
      </c>
      <c r="Q17" s="4">
        <v>73</v>
      </c>
      <c r="R17" s="4"/>
    </row>
    <row r="18" spans="2:18" ht="16.5" x14ac:dyDescent="0.3">
      <c r="H18" s="4"/>
      <c r="I18" s="4"/>
      <c r="J18" s="4"/>
      <c r="K18" s="4"/>
      <c r="L18" s="4"/>
      <c r="O18" s="4"/>
      <c r="P18" s="4"/>
      <c r="Q18" s="4"/>
      <c r="R18" s="4"/>
    </row>
    <row r="19" spans="2:18" ht="16.5" x14ac:dyDescent="0.3">
      <c r="H19" s="4"/>
      <c r="I19" s="4"/>
      <c r="J19" s="4"/>
      <c r="K19" s="4"/>
      <c r="L19" s="4"/>
      <c r="O19" s="4"/>
      <c r="P19" s="4"/>
      <c r="Q19" s="4"/>
      <c r="R19" s="4"/>
    </row>
    <row r="20" spans="2:18" ht="16.5" x14ac:dyDescent="0.3">
      <c r="O20" s="4"/>
      <c r="P20" s="4"/>
      <c r="Q20" s="4"/>
      <c r="R20" s="4"/>
    </row>
    <row r="21" spans="2:18" ht="16.5" x14ac:dyDescent="0.3">
      <c r="O21" s="4"/>
      <c r="P21" s="4"/>
      <c r="Q21" s="4"/>
      <c r="R21" s="4"/>
    </row>
    <row r="22" spans="2:18" ht="16.5" x14ac:dyDescent="0.3">
      <c r="O22" s="4"/>
      <c r="P22" s="4"/>
      <c r="Q22" s="4"/>
      <c r="R22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1DCA-CEE4-41E9-AADB-02C15EE57E7D}">
  <dimension ref="A1:H13"/>
  <sheetViews>
    <sheetView zoomScale="145" zoomScaleNormal="145" workbookViewId="0">
      <selection activeCell="C8" sqref="C8"/>
    </sheetView>
  </sheetViews>
  <sheetFormatPr defaultRowHeight="15" outlineLevelCol="1" x14ac:dyDescent="0.25"/>
  <cols>
    <col min="4" max="5" width="15.28515625" customWidth="1"/>
    <col min="6" max="6" width="17.42578125" customWidth="1"/>
    <col min="7" max="7" width="27.28515625" customWidth="1" outlineLevel="1"/>
    <col min="8" max="8" width="32.140625" customWidth="1" outlineLevel="1"/>
    <col min="9" max="9" width="15.28515625" customWidth="1"/>
    <col min="10" max="10" width="13.5703125" bestFit="1" customWidth="1"/>
  </cols>
  <sheetData>
    <row r="1" spans="1:8" x14ac:dyDescent="0.25">
      <c r="A1" t="s">
        <v>119</v>
      </c>
      <c r="B1" t="s">
        <v>120</v>
      </c>
    </row>
    <row r="2" spans="1:8" x14ac:dyDescent="0.25">
      <c r="A2">
        <v>9</v>
      </c>
      <c r="B2">
        <v>7</v>
      </c>
      <c r="D2" t="e" vm="1">
        <f ca="1">SUM(_xlfn._TRO_TRAILING(A:A))</f>
        <v>#NAME?</v>
      </c>
      <c r="E2" t="str">
        <f ca="1">_xlfn.FORMULATEXT(D2)</f>
        <v>=SUM(_xlfn._TRO_TRAILING(A:A))</v>
      </c>
      <c r="G2" s="10" t="s">
        <v>56</v>
      </c>
      <c r="H2" s="10"/>
    </row>
    <row r="3" spans="1:8" x14ac:dyDescent="0.25">
      <c r="A3">
        <v>1</v>
      </c>
      <c r="B3">
        <v>1</v>
      </c>
      <c r="D3" t="e" vm="1">
        <f ca="1">SUM(_xlfn._TRO_ALL(A:B))</f>
        <v>#NAME?</v>
      </c>
      <c r="E3" t="str">
        <f ca="1">_xlfn.FORMULATEXT(D3)</f>
        <v>=SUM(_xlfn._TRO_ALL(A:B))</v>
      </c>
      <c r="G3" s="9" t="e" cm="1" vm="1">
        <f t="array" aca="1" ref="G3" ca="1">_xlfn.VSTACK(_xlfn._TRO_ALL(Sheet1!A:A),_xlfn._TRO_ALL(Sheet2!A:A))</f>
        <v>#NAME?</v>
      </c>
      <c r="H3" t="str">
        <f ca="1">_xlfn.FORMULATEXT(G3)</f>
        <v>=VSTACK(_xlfn._TRO_ALL(Sheet1!A:A),_xlfn._TRO_ALL(Sheet2!A:A))</v>
      </c>
    </row>
    <row r="4" spans="1:8" x14ac:dyDescent="0.25">
      <c r="A4">
        <v>1</v>
      </c>
      <c r="B4">
        <v>6</v>
      </c>
      <c r="D4" t="e" vm="1">
        <f ca="1">SUM(_xlfn._TRO_TRAILING(A:B))</f>
        <v>#NAME?</v>
      </c>
      <c r="E4" t="str">
        <f ca="1">_xlfn.FORMULATEXT(D4)</f>
        <v>=SUM(_xlfn._TRO_TRAILING(A:B))</v>
      </c>
      <c r="G4" s="9" t="e">
        <f ca="1">SUM(Sheet1:_xlfn._TRO_ALL(Sheet2!A:A))</f>
        <v>#NAME?</v>
      </c>
      <c r="H4" t="str">
        <f ca="1">_xlfn.FORMULATEXT(G4)</f>
        <v>=SUM(Sheet1:_xlfn._TRO_ALL(Sheet2!A:A))</v>
      </c>
    </row>
    <row r="5" spans="1:8" x14ac:dyDescent="0.25">
      <c r="A5">
        <v>4</v>
      </c>
      <c r="B5">
        <v>3</v>
      </c>
      <c r="D5" t="e">
        <f ca="1">SUM(A2:_xlfn._TRO_TRAILING(B:B))</f>
        <v>#NAME?</v>
      </c>
      <c r="E5" t="str">
        <f ca="1">_xlfn.FORMULATEXT(D5)</f>
        <v>=SUM(A2:_xlfn._TRO_TRAILING(B:B))</v>
      </c>
    </row>
    <row r="6" spans="1:8" x14ac:dyDescent="0.25">
      <c r="A6">
        <v>8</v>
      </c>
      <c r="B6">
        <v>2</v>
      </c>
    </row>
    <row r="7" spans="1:8" x14ac:dyDescent="0.25">
      <c r="A7">
        <v>4</v>
      </c>
      <c r="B7">
        <v>2</v>
      </c>
    </row>
    <row r="8" spans="1:8" x14ac:dyDescent="0.25">
      <c r="A8">
        <v>4</v>
      </c>
      <c r="B8">
        <v>10</v>
      </c>
    </row>
    <row r="9" spans="1:8" x14ac:dyDescent="0.25">
      <c r="A9">
        <v>5</v>
      </c>
      <c r="B9">
        <v>6</v>
      </c>
    </row>
    <row r="10" spans="1:8" x14ac:dyDescent="0.25">
      <c r="A10">
        <v>1</v>
      </c>
      <c r="B10">
        <v>1</v>
      </c>
    </row>
    <row r="11" spans="1:8" x14ac:dyDescent="0.25">
      <c r="A11">
        <v>2</v>
      </c>
      <c r="B11">
        <v>3</v>
      </c>
    </row>
    <row r="13" spans="1:8" x14ac:dyDescent="0.25">
      <c r="A13">
        <v>5</v>
      </c>
    </row>
  </sheetData>
  <conditionalFormatting sqref="A2:B11 A12 A13:B13">
    <cfRule type="expression" dxfId="0" priority="1">
      <formula>SUM(_xlfn.TRIMRANGE($A$2:$B$20))&gt;50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12B8C-72A6-401E-99EF-8B7AF6675E7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8FE74-1854-46B4-90D7-BA9270D40C1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3EDD-3A2E-4EE3-911D-0C79762EFC05}">
  <dimension ref="A1:P11"/>
  <sheetViews>
    <sheetView zoomScale="130" zoomScaleNormal="130" workbookViewId="0">
      <selection activeCell="F2" sqref="F2"/>
    </sheetView>
  </sheetViews>
  <sheetFormatPr defaultRowHeight="15" x14ac:dyDescent="0.25"/>
  <cols>
    <col min="1" max="1" width="12.140625" bestFit="1" customWidth="1"/>
    <col min="4" max="4" width="11.42578125" customWidth="1"/>
    <col min="7" max="7" width="12.140625" bestFit="1" customWidth="1"/>
  </cols>
  <sheetData>
    <row r="1" spans="1:16" s="16" customFormat="1" ht="48.75" customHeight="1" x14ac:dyDescent="0.3">
      <c r="A1" s="11" t="s">
        <v>118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4" spans="1:16" x14ac:dyDescent="0.25">
      <c r="A4" s="2" t="s">
        <v>1</v>
      </c>
    </row>
    <row r="5" spans="1:16" x14ac:dyDescent="0.25">
      <c r="A5" t="s">
        <v>15</v>
      </c>
      <c r="D5" s="17" t="s">
        <v>116</v>
      </c>
      <c r="G5" t="e" cm="1" vm="1">
        <f t="array" aca="1" ref="G5" ca="1">_xlfn._TRO_TRAILING(A5:A13)</f>
        <v>#NAME?</v>
      </c>
      <c r="H5" t="str">
        <f ca="1">_xlfn.FORMULATEXT(G5)</f>
        <v>=_xlfn._TRO_TRAILING(A5:A13)</v>
      </c>
    </row>
    <row r="6" spans="1:16" x14ac:dyDescent="0.25">
      <c r="A6" t="s">
        <v>13</v>
      </c>
    </row>
    <row r="7" spans="1:16" x14ac:dyDescent="0.25">
      <c r="A7" t="s">
        <v>6</v>
      </c>
    </row>
    <row r="8" spans="1:16" x14ac:dyDescent="0.25">
      <c r="A8" t="s">
        <v>4</v>
      </c>
    </row>
    <row r="9" spans="1:16" x14ac:dyDescent="0.25">
      <c r="A9" t="s">
        <v>116</v>
      </c>
    </row>
    <row r="11" spans="1:16" x14ac:dyDescent="0.25">
      <c r="A11" t="s">
        <v>117</v>
      </c>
    </row>
  </sheetData>
  <dataValidations count="1">
    <dataValidation type="list" allowBlank="1" showInputMessage="1" showErrorMessage="1" sqref="D5" xr:uid="{37AB5D2B-D497-4FA2-9696-9E5F4B05FA51}">
      <formula1>_xlfn._TRO_TRAILING($A$5:$A$13)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D58C0-6A52-477D-928C-8FC5A3FA2194}">
  <dimension ref="A1:H36"/>
  <sheetViews>
    <sheetView showGridLines="0" showRowColHeaders="0" zoomScaleNormal="100" workbookViewId="0">
      <selection activeCell="C27" sqref="C27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11" t="s">
        <v>67</v>
      </c>
      <c r="B1" s="11"/>
      <c r="C1" s="11"/>
      <c r="D1" s="11"/>
      <c r="E1" s="11"/>
      <c r="F1" s="11"/>
      <c r="G1" s="11"/>
      <c r="H1" s="11"/>
    </row>
    <row r="2" spans="1:8" x14ac:dyDescent="0.25"/>
    <row r="3" spans="1:8" x14ac:dyDescent="0.25">
      <c r="B3" s="10" t="s">
        <v>68</v>
      </c>
    </row>
    <row r="4" spans="1:8" x14ac:dyDescent="0.25">
      <c r="B4" s="14" t="s">
        <v>69</v>
      </c>
      <c r="C4" s="15" t="s">
        <v>70</v>
      </c>
    </row>
    <row r="5" spans="1:8" x14ac:dyDescent="0.25">
      <c r="B5" s="14" t="s">
        <v>71</v>
      </c>
      <c r="C5" s="15" t="s">
        <v>72</v>
      </c>
    </row>
    <row r="6" spans="1:8" x14ac:dyDescent="0.25">
      <c r="B6" s="14" t="s">
        <v>73</v>
      </c>
      <c r="C6" s="15" t="s">
        <v>74</v>
      </c>
    </row>
    <row r="7" spans="1:8" x14ac:dyDescent="0.25"/>
    <row r="8" spans="1:8" x14ac:dyDescent="0.25">
      <c r="B8" s="10" t="s">
        <v>75</v>
      </c>
    </row>
    <row r="9" spans="1:8" x14ac:dyDescent="0.25">
      <c r="B9" s="14" t="s">
        <v>76</v>
      </c>
      <c r="C9" s="15" t="s">
        <v>77</v>
      </c>
    </row>
    <row r="10" spans="1:8" x14ac:dyDescent="0.25"/>
    <row r="11" spans="1:8" x14ac:dyDescent="0.25">
      <c r="B11" s="10" t="s">
        <v>78</v>
      </c>
    </row>
    <row r="12" spans="1:8" x14ac:dyDescent="0.25">
      <c r="B12" s="14" t="s">
        <v>79</v>
      </c>
      <c r="C12" s="15" t="s">
        <v>80</v>
      </c>
    </row>
    <row r="13" spans="1:8" x14ac:dyDescent="0.25">
      <c r="B13" s="14" t="s">
        <v>81</v>
      </c>
      <c r="C13" s="15" t="s">
        <v>82</v>
      </c>
    </row>
    <row r="14" spans="1:8" x14ac:dyDescent="0.25">
      <c r="B14" s="14" t="s">
        <v>83</v>
      </c>
      <c r="C14" s="15" t="s">
        <v>84</v>
      </c>
    </row>
    <row r="15" spans="1:8" x14ac:dyDescent="0.25">
      <c r="B15" s="14" t="s">
        <v>85</v>
      </c>
      <c r="C15" s="15" t="s">
        <v>86</v>
      </c>
    </row>
    <row r="16" spans="1:8" x14ac:dyDescent="0.25">
      <c r="B16" s="14" t="s">
        <v>87</v>
      </c>
      <c r="C16" s="15" t="s">
        <v>88</v>
      </c>
    </row>
    <row r="17" spans="2:3" x14ac:dyDescent="0.25">
      <c r="B17" s="14" t="s">
        <v>89</v>
      </c>
      <c r="C17" s="15" t="s">
        <v>90</v>
      </c>
    </row>
    <row r="18" spans="2:3" x14ac:dyDescent="0.25">
      <c r="B18" s="14" t="s">
        <v>91</v>
      </c>
      <c r="C18" s="15" t="s">
        <v>92</v>
      </c>
    </row>
    <row r="19" spans="2:3" x14ac:dyDescent="0.25">
      <c r="B19" s="14" t="s">
        <v>93</v>
      </c>
      <c r="C19" s="15" t="s">
        <v>94</v>
      </c>
    </row>
    <row r="20" spans="2:3" x14ac:dyDescent="0.25">
      <c r="B20" s="14" t="s">
        <v>95</v>
      </c>
      <c r="C20" s="15" t="s">
        <v>96</v>
      </c>
    </row>
    <row r="21" spans="2:3" x14ac:dyDescent="0.25">
      <c r="B21" s="14" t="s">
        <v>97</v>
      </c>
      <c r="C21" s="15" t="s">
        <v>98</v>
      </c>
    </row>
    <row r="22" spans="2:3" x14ac:dyDescent="0.25">
      <c r="B22" s="14" t="s">
        <v>99</v>
      </c>
      <c r="C22" s="15" t="s">
        <v>100</v>
      </c>
    </row>
    <row r="23" spans="2:3" x14ac:dyDescent="0.25">
      <c r="B23" s="14" t="s">
        <v>101</v>
      </c>
      <c r="C23" s="15" t="s">
        <v>102</v>
      </c>
    </row>
    <row r="24" spans="2:3" x14ac:dyDescent="0.25">
      <c r="B24" s="14" t="s">
        <v>103</v>
      </c>
      <c r="C24" s="15" t="s">
        <v>104</v>
      </c>
    </row>
    <row r="25" spans="2:3" x14ac:dyDescent="0.25">
      <c r="B25" s="14" t="s">
        <v>105</v>
      </c>
      <c r="C25" s="15" t="s">
        <v>106</v>
      </c>
    </row>
    <row r="26" spans="2:3" x14ac:dyDescent="0.25">
      <c r="B26" s="14" t="s">
        <v>107</v>
      </c>
      <c r="C26" s="15" t="s">
        <v>108</v>
      </c>
    </row>
    <row r="27" spans="2:3" x14ac:dyDescent="0.25">
      <c r="B27" s="14"/>
      <c r="C27" s="15"/>
    </row>
    <row r="28" spans="2:3" x14ac:dyDescent="0.25">
      <c r="B28" s="10" t="s">
        <v>109</v>
      </c>
    </row>
    <row r="29" spans="2:3" x14ac:dyDescent="0.25">
      <c r="B29" s="14" t="s">
        <v>110</v>
      </c>
      <c r="C29" s="15" t="s">
        <v>111</v>
      </c>
    </row>
    <row r="30" spans="2:3" x14ac:dyDescent="0.25">
      <c r="B30" s="14"/>
      <c r="C30" s="15"/>
    </row>
    <row r="31" spans="2:3" x14ac:dyDescent="0.25">
      <c r="B31" s="10" t="s">
        <v>112</v>
      </c>
      <c r="C31" s="15"/>
    </row>
    <row r="32" spans="2:3" x14ac:dyDescent="0.25"/>
    <row r="33" x14ac:dyDescent="0.25"/>
    <row r="34" x14ac:dyDescent="0.25"/>
    <row r="35" x14ac:dyDescent="0.25"/>
    <row r="36" x14ac:dyDescent="0.25"/>
  </sheetData>
  <hyperlinks>
    <hyperlink ref="C5" r:id="rId1" display="http://www.myonlinetraininghub.com/category/excel-charts" xr:uid="{6E6FBC57-3DE6-4655-8228-A3E05A3A85F4}"/>
    <hyperlink ref="C6" r:id="rId2" display="http://www.myonlinetraininghub.com/category/excel-dashboard" xr:uid="{BC30B257-F41A-4C82-BC8C-18DC27F7732E}"/>
    <hyperlink ref="C19" r:id="rId3" xr:uid="{B94D7733-C0A8-4893-9FE8-E3AC14218BEF}"/>
    <hyperlink ref="C9" r:id="rId4" display="http://www.myonlinetraininghub.com/excel-webinars" xr:uid="{F84B7E67-11CD-446C-B702-3962D5488FB6}"/>
    <hyperlink ref="C29" r:id="rId5" xr:uid="{25FE7282-B439-4E2F-A728-97B27EE0F65D}"/>
    <hyperlink ref="C18" r:id="rId6" xr:uid="{F933C196-FF61-41C3-9188-8347073522B3}"/>
    <hyperlink ref="C4" r:id="rId7" xr:uid="{F0E88DF2-98B8-4399-B48C-2A8D6D41A8B3}"/>
    <hyperlink ref="C12" r:id="rId8" xr:uid="{D52D9842-284F-408A-8139-589EDA6FBD17}"/>
    <hyperlink ref="C13" r:id="rId9" xr:uid="{609A51B7-BEDD-4246-804D-B3D597AC5E46}"/>
    <hyperlink ref="C14" r:id="rId10" xr:uid="{909EB02E-1AB3-4086-88C4-A412871D7953}"/>
    <hyperlink ref="C15" r:id="rId11" xr:uid="{936A730F-1A0D-492F-956D-9FBA2C80CDD5}"/>
    <hyperlink ref="C16" r:id="rId12" xr:uid="{49B6CA4E-E5DC-4184-B7F6-14620E913DE7}"/>
    <hyperlink ref="C17" r:id="rId13" xr:uid="{438E289E-127D-4299-891D-E28B0CB2DE12}"/>
    <hyperlink ref="C20" r:id="rId14" xr:uid="{04C49154-468D-4604-BB19-AE46C0C535EA}"/>
    <hyperlink ref="C21" r:id="rId15" xr:uid="{B8F66837-BBB3-4D57-BD30-111C11B0851E}"/>
    <hyperlink ref="C22" r:id="rId16" xr:uid="{A67DC7A6-63EE-4F1D-A98F-18080FDFDF7A}"/>
    <hyperlink ref="C23" r:id="rId17" xr:uid="{4ADC9AA7-57E4-457E-B837-7B905C252C68}"/>
    <hyperlink ref="C24" r:id="rId18" xr:uid="{80FEE9C3-3930-47EF-B90C-6815C9CB1151}"/>
    <hyperlink ref="C25" r:id="rId19" xr:uid="{E9EDFFD3-D4DC-4C5F-BEFA-23FBE39BB289}"/>
    <hyperlink ref="C26" r:id="rId20" xr:uid="{F702BA42-9CA0-476B-A50F-793A6B4AB3FD}"/>
  </hyperlinks>
  <pageMargins left="0.7" right="0.7" top="0.75" bottom="0.75" header="0.3" footer="0.3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Copyright</vt:lpstr>
      <vt:lpstr>TRIMRANGE</vt:lpstr>
      <vt:lpstr>DNR</vt:lpstr>
      <vt:lpstr>Extra Data</vt:lpstr>
      <vt:lpstr>LAMBDAs</vt:lpstr>
      <vt:lpstr>Whole Col Ref</vt:lpstr>
      <vt:lpstr>Sheet1</vt:lpstr>
      <vt:lpstr>Sheet2</vt:lpstr>
      <vt:lpstr>Data Val</vt:lpstr>
      <vt:lpstr>More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 Treacy</dc:creator>
  <cp:lastModifiedBy>Mynda Treacy</cp:lastModifiedBy>
  <dcterms:created xsi:type="dcterms:W3CDTF">2024-10-16T02:55:00Z</dcterms:created>
  <dcterms:modified xsi:type="dcterms:W3CDTF">2024-10-21T09:07:18Z</dcterms:modified>
</cp:coreProperties>
</file>