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4"/>
  <workbookPr/>
  <mc:AlternateContent xmlns:mc="http://schemas.openxmlformats.org/markup-compatibility/2006">
    <mc:Choice Requires="x15">
      <x15ac:absPath xmlns:x15ac="http://schemas.microsoft.com/office/spreadsheetml/2010/11/ac" url="D:\temp\blog\Link data\"/>
    </mc:Choice>
  </mc:AlternateContent>
  <xr:revisionPtr revIDLastSave="0" documentId="13_ncr:1_{5F9F871F-029C-4807-826A-E095AAEB41A2}" xr6:coauthVersionLast="47" xr6:coauthVersionMax="47" xr10:uidLastSave="{00000000-0000-0000-0000-000000000000}"/>
  <bookViews>
    <workbookView xWindow="-120" yWindow="-120" windowWidth="29040" windowHeight="18240" xr2:uid="{FBEE0547-C1DD-4B7A-A3EB-2BA1446463BC}"/>
  </bookViews>
  <sheets>
    <sheet name="Copyright" sheetId="10" r:id="rId1"/>
    <sheet name="Cell References" sheetId="2" r:id="rId2"/>
    <sheet name="Annual Revenue" sheetId="13" r:id="rId3"/>
    <sheet name="Table References" sheetId="14" r:id="rId4"/>
    <sheet name="FILTER" sheetId="8" r:id="rId5"/>
    <sheet name="PivotTables" sheetId="15" r:id="rId6"/>
    <sheet name="Power Query" sheetId="16" r:id="rId7"/>
    <sheet name="More Resources" sheetId="11" r:id="rId8"/>
  </sheets>
  <externalReferences>
    <externalReference r:id="rId9"/>
  </externalReferences>
  <calcPr calcId="191028"/>
  <pivotCaches>
    <pivotCache cacheId="39" r:id="rId10"/>
    <pivotCache cacheId="4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8" l="1" a="1"/>
  <c r="C5" i="14" a="1"/>
  <c r="C5" i="14" s="1"/>
  <c r="B5" i="14" a="1"/>
  <c r="B5" i="14" s="1"/>
  <c r="D5" i="14"/>
  <c r="C30" i="2"/>
  <c r="C31" i="2"/>
  <c r="C32" i="2"/>
  <c r="C33" i="2"/>
  <c r="C34" i="2"/>
  <c r="C35" i="2"/>
  <c r="D30" i="2"/>
  <c r="B18" i="2"/>
  <c r="B19" i="2"/>
  <c r="B20" i="2"/>
  <c r="B21" i="2"/>
  <c r="B22" i="2"/>
  <c r="B23" i="2"/>
  <c r="D18" i="2"/>
  <c r="D6" i="2"/>
  <c r="C6" i="2" a="1"/>
  <c r="C6" i="2" s="1"/>
  <c r="B6" i="2" a="1"/>
  <c r="B6" i="2" s="1"/>
  <c r="G5" i="13"/>
  <c r="C18" i="2"/>
  <c r="C19" i="2"/>
  <c r="C20" i="2"/>
  <c r="C21" i="2"/>
  <c r="C22" i="2"/>
  <c r="C23" i="2"/>
  <c r="G7" i="13"/>
  <c r="G6" i="13"/>
  <c r="G4" i="13"/>
  <c r="G3" i="13"/>
  <c r="G2" i="13"/>
  <c r="B4" i="8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90F8A9D-B3D9-4D0B-88A6-17F4EDB3F090}" keepAlive="1" name="Query - Financials" description="Connection to the 'Financials' query in the workbook." type="5" refreshedVersion="8" background="1" saveData="1">
    <dbPr connection="Provider=Microsoft.Mashup.OleDb.1;Data Source=$Workbook$;Location=Financials;Extended Properties=&quot;&quot;" command="SELECT * FROM [Financial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<sst xmlns="http://schemas.openxmlformats.org/spreadsheetml/2006/main" count="490" uniqueCount="123">
  <si>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</si>
  <si>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</si>
  <si>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</si>
  <si>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</si>
  <si>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Calibri"/>
        <family val="2"/>
        <scheme val="minor"/>
      </rPr>
      <t>not permitted</t>
    </r>
    <r>
      <rPr>
        <sz val="14"/>
        <rFont val="Calibri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</si>
  <si>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</si>
  <si>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</si>
  <si>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</si>
  <si>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</si>
  <si>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</si>
  <si>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</si>
  <si>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</si>
  <si>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</si>
  <si>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</si>
  <si>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</si>
  <si>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</si>
  <si>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</si>
  <si>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</si>
  <si>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</si>
  <si>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</si>
  <si>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</si>
  <si>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</si>
  <si>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</si>
  <si>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</si>
  <si>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</si>
  <si>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</si>
  <si>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</si>
  <si>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</si>
  <si>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</si>
  <si>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</si>
  <si>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</si>
  <si>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</si>
  <si>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</si>
  <si>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</si>
  <si>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</si>
  <si>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</si>
  <si>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</si>
  <si>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</si>
  <si>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</si>
  <si>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</si>
  <si>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</si>
  <si>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</si>
  <si>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</si>
  <si>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</si>
  <si>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</si>
  <si>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</si>
  <si>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</si>
  <si>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</si>
  <si>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</si>
  <si>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Support</t>
  </si>
  <si>
    <t>Excel Forum</t>
  </si>
  <si>
    <t>https://www.myonlinetraininghub.com/excel-forum</t>
  </si>
  <si>
    <t>Segment</t>
  </si>
  <si>
    <t>Product</t>
  </si>
  <si>
    <t>Sales</t>
  </si>
  <si>
    <t>Government</t>
  </si>
  <si>
    <t>Canada</t>
  </si>
  <si>
    <t>Carretera</t>
  </si>
  <si>
    <t>Germany</t>
  </si>
  <si>
    <t>Midmarket</t>
  </si>
  <si>
    <t>France</t>
  </si>
  <si>
    <t>Mexico</t>
  </si>
  <si>
    <t>Montana</t>
  </si>
  <si>
    <t>Channel Partners</t>
  </si>
  <si>
    <t>Enterprise</t>
  </si>
  <si>
    <t>Small Business</t>
  </si>
  <si>
    <t>Paseo</t>
  </si>
  <si>
    <t>Velo</t>
  </si>
  <si>
    <t>VTT</t>
  </si>
  <si>
    <t>Amarilla</t>
  </si>
  <si>
    <t>Year</t>
  </si>
  <si>
    <t>Category</t>
  </si>
  <si>
    <t>Components</t>
  </si>
  <si>
    <t>Chains</t>
  </si>
  <si>
    <t>Clothing</t>
  </si>
  <si>
    <t>Socks</t>
  </si>
  <si>
    <t>Bib-Shorts</t>
  </si>
  <si>
    <t>Shorts</t>
  </si>
  <si>
    <t>Tights</t>
  </si>
  <si>
    <t>Handlebars</t>
  </si>
  <si>
    <t>Brakes</t>
  </si>
  <si>
    <t>Bikes</t>
  </si>
  <si>
    <t>Mountain Bikes</t>
  </si>
  <si>
    <t>Accessories</t>
  </si>
  <si>
    <t>Helmets</t>
  </si>
  <si>
    <t>Lights</t>
  </si>
  <si>
    <t>Locks</t>
  </si>
  <si>
    <t>Bottom Brackets</t>
  </si>
  <si>
    <t>Jerseys</t>
  </si>
  <si>
    <t>Road Bikes</t>
  </si>
  <si>
    <t>Tires and Tubes</t>
  </si>
  <si>
    <t>Cargo Bike</t>
  </si>
  <si>
    <t>Bike Racks</t>
  </si>
  <si>
    <t>Caps</t>
  </si>
  <si>
    <t>Pumps</t>
  </si>
  <si>
    <t>Wheels</t>
  </si>
  <si>
    <t>Touring Bikes</t>
  </si>
  <si>
    <t>Vests</t>
  </si>
  <si>
    <t>Pedals</t>
  </si>
  <si>
    <t>Gloves</t>
  </si>
  <si>
    <t>Saddles</t>
  </si>
  <si>
    <t>Follow Us for more Tips &amp; Tutorials</t>
  </si>
  <si>
    <t>Microsoft Word Masterclass</t>
  </si>
  <si>
    <t>https://www.myonlinetraininghub.com/microsoft-word-course</t>
  </si>
  <si>
    <t>PowerPoint</t>
  </si>
  <si>
    <t>https://www.myonlinetraininghub.com/microsoft-powerpoint-course</t>
  </si>
  <si>
    <t>Excel for Data Analysts Fast Track</t>
  </si>
  <si>
    <t>Copilot Essentials</t>
  </si>
  <si>
    <t>https://www.myonlinetraininghub.com/copilot-essentials-course</t>
  </si>
  <si>
    <t>https://www.myonlinetraininghub.com/excel-data-analyst</t>
  </si>
  <si>
    <t>USA</t>
  </si>
  <si>
    <t>Extract Data Automatically</t>
  </si>
  <si>
    <t>Total</t>
  </si>
  <si>
    <t>Formula</t>
  </si>
  <si>
    <t>Same File References</t>
  </si>
  <si>
    <t>External File References</t>
  </si>
  <si>
    <t>Total Revenue</t>
  </si>
  <si>
    <t>Functions using External File References</t>
  </si>
  <si>
    <t>Linking to Table Structured References</t>
  </si>
  <si>
    <t>FILTER Function</t>
  </si>
  <si>
    <t>PivotTables</t>
  </si>
  <si>
    <t>Grand Total</t>
  </si>
  <si>
    <t>Sum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</si>
</sst>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@*."/>
    <numFmt numFmtId="165" formatCode="_-* #,##0_-;\-* #,##0_-;_-* &quot;-&quot;??_-;_-@_-"/>
    <numFmt numFmtId="166" formatCode="#,##0;\-#,##0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8"/>
      <color theme="0"/>
      <name val="Segoe UI Light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Segoe UI"/>
      <family val="2"/>
    </font>
    <font>
      <b/>
      <sz val="11"/>
      <color theme="3"/>
      <name val="Segoe UI"/>
      <family val="2"/>
    </font>
    <font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 indent="1"/>
    </xf>
    <xf numFmtId="0" fontId="2" fillId="0" borderId="0" xfId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4" fontId="0" fillId="0" borderId="0" xfId="0" applyNumberFormat="1"/>
    <xf numFmtId="0" fontId="3" fillId="2" borderId="0" xfId="0" applyFont="1" applyFill="1"/>
    <xf numFmtId="0" fontId="9" fillId="0" borderId="1" xfId="0" applyFont="1" applyBorder="1"/>
    <xf numFmtId="0" fontId="3" fillId="3" borderId="0" xfId="0" applyFont="1" applyFill="1" applyAlignment="1">
      <alignment horizontal="centerContinuous"/>
    </xf>
    <xf numFmtId="165" fontId="3" fillId="0" borderId="0" xfId="2" applyNumberFormat="1" applyFont="1"/>
    <xf numFmtId="0" fontId="9" fillId="0" borderId="1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10" fillId="3" borderId="0" xfId="0" applyFont="1" applyFill="1" applyAlignment="1">
      <alignment horizontal="centerContinuous"/>
    </xf>
    <xf numFmtId="0" fontId="9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1" fillId="0" borderId="0" xfId="0" applyFont="1"/>
    <xf numFmtId="165" fontId="11" fillId="0" borderId="0" xfId="2" applyNumberFormat="1" applyFont="1"/>
    <xf numFmtId="165" fontId="8" fillId="0" borderId="0" xfId="2" applyNumberFormat="1" applyFont="1"/>
    <xf numFmtId="166" fontId="3" fillId="0" borderId="0" xfId="0" applyNumberFormat="1" applyFont="1"/>
    <xf numFmtId="166" fontId="3" fillId="0" borderId="0" xfId="2" applyNumberFormat="1" applyFont="1"/>
    <xf numFmtId="165" fontId="11" fillId="0" borderId="0" xfId="2" applyNumberFormat="1" applyFont="1" applyBorder="1"/>
    <xf numFmtId="165" fontId="8" fillId="0" borderId="0" xfId="2" applyNumberFormat="1" applyFont="1" applyBorder="1"/>
    <xf numFmtId="0" fontId="1" fillId="0" borderId="1" xfId="0" applyFont="1" applyBorder="1"/>
    <xf numFmtId="165" fontId="6" fillId="2" borderId="0" xfId="2" applyNumberFormat="1" applyFont="1" applyFill="1" applyAlignment="1">
      <alignment vertical="center"/>
    </xf>
    <xf numFmtId="165" fontId="0" fillId="0" borderId="0" xfId="2" applyNumberFormat="1" applyFont="1"/>
    <xf numFmtId="0" fontId="1" fillId="0" borderId="1" xfId="0" applyFont="1" applyBorder="1" applyAlignment="1">
      <alignment horizontal="center"/>
    </xf>
    <xf numFmtId="165" fontId="1" fillId="0" borderId="1" xfId="2" applyNumberFormat="1" applyFont="1" applyBorder="1" applyAlignment="1">
      <alignment horizontal="center"/>
    </xf>
    <xf numFmtId="0" fontId="0" fillId="0" borderId="0" xfId="0" pivotButton="1"/>
    <xf numFmtId="3" fontId="0" fillId="0" borderId="0" xfId="0" applyNumberFormat="1"/>
  </cellXfs>
  <cellStyles count="3">
    <cellStyle name="Comma" xfId="2" builtinId="3"/>
    <cellStyle name="Hyperlink" xfId="1" builtinId="8"/>
    <cellStyle name="Normal" xfId="0" builtinId="0"/>
  </cellStyles>
  <dxfs count="19">
    <dxf>
      <numFmt numFmtId="4" formatCode="#,##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7" Type="http://schemas.openxmlformats.org/officeDocument/2006/relationships/image" Target="../media/image2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5-ways-to-link-data-in-excel-and-automatically-sync" TargetMode="External"/><Relationship Id="rId6" Type="http://schemas.openxmlformats.org/officeDocument/2006/relationships/image" Target="../media/image1.png"/><Relationship Id="rId5" Type="http://schemas.openxmlformats.org/officeDocument/2006/relationships/hyperlink" Target="https://www.myonlinetraininghub.com/" TargetMode="External"/><Relationship Id="rId4" Type="http://schemas.openxmlformats.org/officeDocument/2006/relationships/hyperlink" Target="https://youtu.be/9oYA5Vo_5LY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5-ways-to-link-data-in-excel-and-automatically-sync" TargetMode="External"/><Relationship Id="rId4" Type="http://schemas.openxmlformats.org/officeDocument/2006/relationships/hyperlink" Target="https://youtu.be/9oYA5Vo_5LY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9oYA5Vo_5LY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5-ways-to-link-data-in-excel-and-automatically-sync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9oYA5Vo_5LY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5-ways-to-link-data-in-excel-and-automatically-sync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9oYA5Vo_5LY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5-ways-to-link-data-in-excel-and-automatically-sync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7" Type="http://schemas.openxmlformats.org/officeDocument/2006/relationships/image" Target="../media/image2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5-ways-to-link-data-in-excel-and-automatically-sync" TargetMode="External"/><Relationship Id="rId6" Type="http://schemas.openxmlformats.org/officeDocument/2006/relationships/image" Target="../media/image1.png"/><Relationship Id="rId5" Type="http://schemas.openxmlformats.org/officeDocument/2006/relationships/hyperlink" Target="https://www.myonlinetraininghub.com/" TargetMode="External"/><Relationship Id="rId4" Type="http://schemas.openxmlformats.org/officeDocument/2006/relationships/hyperlink" Target="https://youtu.be/9oYA5Vo_5LY" TargetMode="Externa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9.png"/><Relationship Id="rId3" Type="http://schemas.openxmlformats.org/officeDocument/2006/relationships/image" Target="../media/image2.svg"/><Relationship Id="rId7" Type="http://schemas.openxmlformats.org/officeDocument/2006/relationships/image" Target="../media/image4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1.png"/><Relationship Id="rId16" Type="http://schemas.openxmlformats.org/officeDocument/2006/relationships/hyperlink" Target="https://twitter.com/OnlineTrainingH" TargetMode="External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8.png"/><Relationship Id="rId5" Type="http://schemas.openxmlformats.org/officeDocument/2006/relationships/image" Target="../media/image3.png"/><Relationship Id="rId15" Type="http://schemas.openxmlformats.org/officeDocument/2006/relationships/image" Target="../media/image10.png"/><Relationship Id="rId10" Type="http://schemas.openxmlformats.org/officeDocument/2006/relationships/hyperlink" Target="https://www.pinterest.com.au/myndatreacy/" TargetMode="External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7.png"/><Relationship Id="rId14" Type="http://schemas.openxmlformats.org/officeDocument/2006/relationships/hyperlink" Target="https://www.facebook.com/MyOnlineTrainingH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409653</xdr:colOff>
      <xdr:row>0</xdr:row>
      <xdr:rowOff>9525</xdr:rowOff>
    </xdr:from>
    <xdr:ext cx="3238500" cy="647700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6CF1F9-6A57-46D0-8038-763FB297F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6829503" y="9525"/>
          <a:ext cx="3238500" cy="64770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609600" cy="0"/>
    <xdr:pic>
      <xdr:nvPicPr>
        <xdr:cNvPr id="3" name="Picture 2" descr="YouTube Channel">
          <a:extLst>
            <a:ext uri="{FF2B5EF4-FFF2-40B4-BE49-F238E27FC236}">
              <a16:creationId xmlns:a16="http://schemas.microsoft.com/office/drawing/2014/main" id="{404BCE7E-7F69-43C5-A108-7637388E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609600" cy="0"/>
    <xdr:pic>
      <xdr:nvPicPr>
        <xdr:cNvPr id="4" name="Picture 3" descr="LinkedIn Profile">
          <a:extLst>
            <a:ext uri="{FF2B5EF4-FFF2-40B4-BE49-F238E27FC236}">
              <a16:creationId xmlns:a16="http://schemas.microsoft.com/office/drawing/2014/main" id="{F7E66AD2-56F9-432E-8686-AC3434CE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666750</xdr:colOff>
      <xdr:row>0</xdr:row>
      <xdr:rowOff>161925</xdr:rowOff>
    </xdr:from>
    <xdr:to>
      <xdr:col>5</xdr:col>
      <xdr:colOff>790575</xdr:colOff>
      <xdr:row>0</xdr:row>
      <xdr:rowOff>457200</xdr:rowOff>
    </xdr:to>
    <xdr:grpSp>
      <xdr:nvGrpSpPr>
        <xdr:cNvPr id="4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E5FD24-9D9A-4788-824C-0B7FC2EEBB75}"/>
            </a:ext>
          </a:extLst>
        </xdr:cNvPr>
        <xdr:cNvGrpSpPr/>
      </xdr:nvGrpSpPr>
      <xdr:grpSpPr>
        <a:xfrm>
          <a:off x="4841185" y="161925"/>
          <a:ext cx="1159151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49E7830F-4CB2-467C-A7CE-5297ED3AD77C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CE416867-B603-4CF6-8CCD-B3DEF1DC56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5</xdr:col>
      <xdr:colOff>933449</xdr:colOff>
      <xdr:row>0</xdr:row>
      <xdr:rowOff>161925</xdr:rowOff>
    </xdr:from>
    <xdr:to>
      <xdr:col>6</xdr:col>
      <xdr:colOff>1057274</xdr:colOff>
      <xdr:row>0</xdr:row>
      <xdr:rowOff>457200</xdr:rowOff>
    </xdr:to>
    <xdr:grpSp>
      <xdr:nvGrpSpPr>
        <xdr:cNvPr id="7" name="Group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75BC04F-A7FA-4553-AC2F-342089FED0A1}"/>
            </a:ext>
          </a:extLst>
        </xdr:cNvPr>
        <xdr:cNvGrpSpPr/>
      </xdr:nvGrpSpPr>
      <xdr:grpSpPr>
        <a:xfrm>
          <a:off x="6143210" y="161925"/>
          <a:ext cx="1366216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77ADA9DC-3116-4664-8552-7CDB79B3CDA7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E112293-5382-42F5-A79E-9A350F32BA7F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420CB69B-07B1-46CB-8578-CCD3179959C3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DCF56BF2-15BC-4B54-8BF2-163EF6831FF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6</xdr:col>
      <xdr:colOff>1200075</xdr:colOff>
      <xdr:row>0</xdr:row>
      <xdr:rowOff>1</xdr:rowOff>
    </xdr:from>
    <xdr:to>
      <xdr:col>10</xdr:col>
      <xdr:colOff>619045</xdr:colOff>
      <xdr:row>1</xdr:row>
      <xdr:rowOff>19050</xdr:rowOff>
    </xdr:to>
    <xdr:pic>
      <xdr:nvPicPr>
        <xdr:cNvPr id="14" name="my-online-training-hub-logo-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E989121-4CFB-470C-9204-2818F35A9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rcRect/>
        <a:stretch/>
      </xdr:blipFill>
      <xdr:spPr>
        <a:xfrm>
          <a:off x="7648500" y="1"/>
          <a:ext cx="3190870" cy="638174"/>
        </a:xfrm>
        <a:prstGeom prst="rect">
          <a:avLst/>
        </a:prstGeom>
      </xdr:spPr>
    </xdr:pic>
    <xdr:clientData/>
  </xdr:twoCellAnchor>
  <xdr:twoCellAnchor>
    <xdr:from>
      <xdr:col>4</xdr:col>
      <xdr:colOff>142873</xdr:colOff>
      <xdr:row>4</xdr:row>
      <xdr:rowOff>190501</xdr:rowOff>
    </xdr:from>
    <xdr:to>
      <xdr:col>6</xdr:col>
      <xdr:colOff>400049</xdr:colOff>
      <xdr:row>9</xdr:row>
      <xdr:rowOff>16566</xdr:rowOff>
    </xdr:to>
    <xdr:sp macro="" textlink="">
      <xdr:nvSpPr>
        <xdr:cNvPr id="125" name="Speech Bubble: Rectangle with Corners Rounded 12">
          <a:extLst>
            <a:ext uri="{FF2B5EF4-FFF2-40B4-BE49-F238E27FC236}">
              <a16:creationId xmlns:a16="http://schemas.microsoft.com/office/drawing/2014/main" id="{60B9B1E8-2C91-D629-6512-6B872B45E743}"/>
            </a:ext>
          </a:extLst>
        </xdr:cNvPr>
        <xdr:cNvSpPr/>
      </xdr:nvSpPr>
      <xdr:spPr>
        <a:xfrm>
          <a:off x="4317308" y="1432892"/>
          <a:ext cx="2534893" cy="861391"/>
        </a:xfrm>
        <a:prstGeom prst="wedgeRoundRectCallout">
          <a:avLst>
            <a:gd name="adj1" fmla="val -54502"/>
            <a:gd name="adj2" fmla="val -24559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>
              <a:solidFill>
                <a:schemeClr val="tx2"/>
              </a:solidFill>
            </a:rPr>
            <a:t>Sheet names are followed by an exclamation mark. Sheet names with spaces</a:t>
          </a:r>
          <a:r>
            <a:rPr lang="en-AU" sz="1100" baseline="0">
              <a:solidFill>
                <a:schemeClr val="tx2"/>
              </a:solidFill>
            </a:rPr>
            <a:t> are also wrapped in apostrophes. </a:t>
          </a:r>
          <a:endParaRPr lang="en-AU" sz="1100">
            <a:solidFill>
              <a:schemeClr val="tx2"/>
            </a:solidFill>
          </a:endParaRPr>
        </a:p>
      </xdr:txBody>
    </xdr:sp>
    <xdr:clientData/>
  </xdr:twoCellAnchor>
  <xdr:twoCellAnchor>
    <xdr:from>
      <xdr:col>4</xdr:col>
      <xdr:colOff>190499</xdr:colOff>
      <xdr:row>18</xdr:row>
      <xdr:rowOff>41414</xdr:rowOff>
    </xdr:from>
    <xdr:to>
      <xdr:col>6</xdr:col>
      <xdr:colOff>438150</xdr:colOff>
      <xdr:row>24</xdr:row>
      <xdr:rowOff>8282</xdr:rowOff>
    </xdr:to>
    <xdr:sp macro="" textlink="">
      <xdr:nvSpPr>
        <xdr:cNvPr id="120" name="Speech Bubble: Rectangle with Corners Rounded 14">
          <a:extLst>
            <a:ext uri="{FF2B5EF4-FFF2-40B4-BE49-F238E27FC236}">
              <a16:creationId xmlns:a16="http://schemas.microsoft.com/office/drawing/2014/main" id="{781C2158-8ABF-8413-A2BA-AC36882ABC51}"/>
            </a:ext>
          </a:extLst>
        </xdr:cNvPr>
        <xdr:cNvSpPr/>
      </xdr:nvSpPr>
      <xdr:spPr>
        <a:xfrm>
          <a:off x="4364934" y="4182718"/>
          <a:ext cx="2525368" cy="1209260"/>
        </a:xfrm>
        <a:prstGeom prst="wedgeRoundRectCallout">
          <a:avLst>
            <a:gd name="adj1" fmla="val -54502"/>
            <a:gd name="adj2" fmla="val -24559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lang="en-AU" sz="1100">
              <a:solidFill>
                <a:schemeClr val="tx2"/>
              </a:solidFill>
            </a:rPr>
            <a:t>External references are prefixed by the file name wrapped in square</a:t>
          </a:r>
          <a:r>
            <a:rPr lang="en-AU" sz="1100" baseline="0">
              <a:solidFill>
                <a:schemeClr val="tx2"/>
              </a:solidFill>
            </a:rPr>
            <a:t> brackets. If the file is closed, it will also include the folder path. Note: if you do not have access to the linked file, these formulas will return errors if edited.</a:t>
          </a:r>
          <a:endParaRPr lang="en-AU" sz="1100">
            <a:solidFill>
              <a:schemeClr val="tx2"/>
            </a:solidFill>
          </a:endParaRPr>
        </a:p>
      </xdr:txBody>
    </xdr:sp>
    <xdr:clientData/>
  </xdr:twoCellAnchor>
  <xdr:twoCellAnchor>
    <xdr:from>
      <xdr:col>4</xdr:col>
      <xdr:colOff>190499</xdr:colOff>
      <xdr:row>30</xdr:row>
      <xdr:rowOff>82827</xdr:rowOff>
    </xdr:from>
    <xdr:to>
      <xdr:col>6</xdr:col>
      <xdr:colOff>438150</xdr:colOff>
      <xdr:row>35</xdr:row>
      <xdr:rowOff>91109</xdr:rowOff>
    </xdr:to>
    <xdr:sp macro="" textlink="">
      <xdr:nvSpPr>
        <xdr:cNvPr id="124" name="Speech Bubble: Rectangle with Corners Rounded 1">
          <a:extLst>
            <a:ext uri="{FF2B5EF4-FFF2-40B4-BE49-F238E27FC236}">
              <a16:creationId xmlns:a16="http://schemas.microsoft.com/office/drawing/2014/main" id="{127B845A-B420-A495-527F-BBDB2280407E}"/>
            </a:ext>
          </a:extLst>
        </xdr:cNvPr>
        <xdr:cNvSpPr/>
      </xdr:nvSpPr>
      <xdr:spPr>
        <a:xfrm>
          <a:off x="4364934" y="6708914"/>
          <a:ext cx="2525368" cy="1043608"/>
        </a:xfrm>
        <a:prstGeom prst="wedgeRoundRectCallout">
          <a:avLst>
            <a:gd name="adj1" fmla="val -54502"/>
            <a:gd name="adj2" fmla="val -24559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lang="en-AU" sz="1100">
              <a:solidFill>
                <a:schemeClr val="tx2"/>
              </a:solidFill>
            </a:rPr>
            <a:t>Some </a:t>
          </a:r>
          <a:r>
            <a:rPr lang="en-AU" sz="1100" baseline="0">
              <a:solidFill>
                <a:schemeClr val="tx2"/>
              </a:solidFill>
            </a:rPr>
            <a:t>functions, like SUMIF only update external references when both files are open. </a:t>
          </a:r>
          <a:r>
            <a:rPr lang="en-AU" sz="110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Note: if you do not have access to the linked file, these formulas will return errors if edited.</a:t>
          </a:r>
          <a:endParaRPr lang="en-AU" sz="1100">
            <a:solidFill>
              <a:schemeClr val="tx2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1</xdr:row>
      <xdr:rowOff>0</xdr:rowOff>
    </xdr:from>
    <xdr:to>
      <xdr:col>9</xdr:col>
      <xdr:colOff>536363</xdr:colOff>
      <xdr:row>2</xdr:row>
      <xdr:rowOff>104775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ECA4C5-94F1-4139-9031-817B90D8CA1A}"/>
            </a:ext>
          </a:extLst>
        </xdr:cNvPr>
        <xdr:cNvGrpSpPr/>
      </xdr:nvGrpSpPr>
      <xdr:grpSpPr>
        <a:xfrm>
          <a:off x="6872654" y="190500"/>
          <a:ext cx="1159151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D0C6F547-C0B2-40C5-89A0-56971B8BB829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5FCAF348-CD73-265E-DC51-4DCB5BF737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10</xdr:col>
      <xdr:colOff>56448</xdr:colOff>
      <xdr:row>1</xdr:row>
      <xdr:rowOff>0</xdr:rowOff>
    </xdr:from>
    <xdr:to>
      <xdr:col>12</xdr:col>
      <xdr:colOff>177087</xdr:colOff>
      <xdr:row>2</xdr:row>
      <xdr:rowOff>104775</xdr:rowOff>
    </xdr:to>
    <xdr:grpSp>
      <xdr:nvGrpSpPr>
        <xdr:cNvPr id="5" name="Group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DFA7A0E-043A-4887-8703-5CE3DB23EDBE}"/>
            </a:ext>
          </a:extLst>
        </xdr:cNvPr>
        <xdr:cNvGrpSpPr/>
      </xdr:nvGrpSpPr>
      <xdr:grpSpPr>
        <a:xfrm>
          <a:off x="8174679" y="190500"/>
          <a:ext cx="1366216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CCA1C279-9CB9-0FB2-F5D7-DFDA66208D64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B15A2026-4AA5-947A-CC7C-2E0663310831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BFA2744C-15AF-4032-D786-9F3F6597C33C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AB50B824-3F28-37F7-72EE-3AA7DD8DB880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329798</xdr:colOff>
      <xdr:row>0</xdr:row>
      <xdr:rowOff>0</xdr:rowOff>
    </xdr:from>
    <xdr:to>
      <xdr:col>14</xdr:col>
      <xdr:colOff>285778</xdr:colOff>
      <xdr:row>1</xdr:row>
      <xdr:rowOff>19049</xdr:rowOff>
    </xdr:to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78D4A4-EE90-4D99-B4D4-3DDEAE764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8789730" y="0"/>
          <a:ext cx="3203139" cy="642504"/>
        </a:xfrm>
        <a:prstGeom prst="rect">
          <a:avLst/>
        </a:prstGeom>
      </xdr:spPr>
    </xdr:pic>
    <xdr:clientData/>
  </xdr:twoCellAnchor>
  <xdr:twoCellAnchor editAs="absolute">
    <xdr:from>
      <xdr:col>6</xdr:col>
      <xdr:colOff>787977</xdr:colOff>
      <xdr:row>0</xdr:row>
      <xdr:rowOff>199159</xdr:rowOff>
    </xdr:from>
    <xdr:to>
      <xdr:col>8</xdr:col>
      <xdr:colOff>353855</xdr:colOff>
      <xdr:row>0</xdr:row>
      <xdr:rowOff>494434</xdr:rowOff>
    </xdr:to>
    <xdr:grpSp>
      <xdr:nvGrpSpPr>
        <xdr:cNvPr id="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E227869-B07F-4B89-809C-CF532BCA4828}"/>
            </a:ext>
          </a:extLst>
        </xdr:cNvPr>
        <xdr:cNvGrpSpPr/>
      </xdr:nvGrpSpPr>
      <xdr:grpSpPr>
        <a:xfrm>
          <a:off x="6009409" y="199159"/>
          <a:ext cx="1159151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BF70AF4D-398E-4FEE-2FFF-57D3C0EC19A7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B3B10743-0AAD-E443-B367-8BCCE875DD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8</xdr:col>
      <xdr:colOff>496729</xdr:colOff>
      <xdr:row>0</xdr:row>
      <xdr:rowOff>199159</xdr:rowOff>
    </xdr:from>
    <xdr:to>
      <xdr:col>10</xdr:col>
      <xdr:colOff>217718</xdr:colOff>
      <xdr:row>0</xdr:row>
      <xdr:rowOff>494434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8937C41-5C30-49E1-B2A8-6DF5172C061E}"/>
            </a:ext>
          </a:extLst>
        </xdr:cNvPr>
        <xdr:cNvGrpSpPr/>
      </xdr:nvGrpSpPr>
      <xdr:grpSpPr>
        <a:xfrm>
          <a:off x="7311434" y="199159"/>
          <a:ext cx="1366216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6B26232C-BDD2-0C45-AA8C-C4A2F532AA20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C1AA0BFE-814B-9124-72B8-07D9E38252A4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6EF5F1FA-49F2-5977-FBB2-777DD9E0E1F6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15D8AD2A-5D4F-46D6-94D1-0371E39AAA68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283679</xdr:colOff>
      <xdr:row>0</xdr:row>
      <xdr:rowOff>0</xdr:rowOff>
    </xdr:from>
    <xdr:to>
      <xdr:col>14</xdr:col>
      <xdr:colOff>276442</xdr:colOff>
      <xdr:row>1</xdr:row>
      <xdr:rowOff>22712</xdr:rowOff>
    </xdr:to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C91355-0ECB-41BE-A36B-45A1CE466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5758483" y="0"/>
          <a:ext cx="3214698" cy="643908"/>
        </a:xfrm>
        <a:prstGeom prst="rect">
          <a:avLst/>
        </a:prstGeom>
      </xdr:spPr>
    </xdr:pic>
    <xdr:clientData/>
  </xdr:twoCellAnchor>
  <xdr:twoCellAnchor editAs="absolute">
    <xdr:from>
      <xdr:col>4</xdr:col>
      <xdr:colOff>438978</xdr:colOff>
      <xdr:row>0</xdr:row>
      <xdr:rowOff>173935</xdr:rowOff>
    </xdr:from>
    <xdr:to>
      <xdr:col>7</xdr:col>
      <xdr:colOff>372303</xdr:colOff>
      <xdr:row>0</xdr:row>
      <xdr:rowOff>469210</xdr:rowOff>
    </xdr:to>
    <xdr:grpSp>
      <xdr:nvGrpSpPr>
        <xdr:cNvPr id="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A9B3E2E-23F5-4B9D-B051-1A6401334BBA}"/>
            </a:ext>
          </a:extLst>
        </xdr:cNvPr>
        <xdr:cNvGrpSpPr/>
      </xdr:nvGrpSpPr>
      <xdr:grpSpPr>
        <a:xfrm>
          <a:off x="2832652" y="173935"/>
          <a:ext cx="1159151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3D8A771-D8A2-98AB-E4C8-A8ECCF0AF719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7CCB4761-8DC0-F73D-EB9C-2959B796CF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7</xdr:col>
      <xdr:colOff>515177</xdr:colOff>
      <xdr:row>0</xdr:row>
      <xdr:rowOff>173935</xdr:rowOff>
    </xdr:from>
    <xdr:to>
      <xdr:col>9</xdr:col>
      <xdr:colOff>26089</xdr:colOff>
      <xdr:row>0</xdr:row>
      <xdr:rowOff>469210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8C50098-048E-4D5D-A62E-519D5BBE6965}"/>
            </a:ext>
          </a:extLst>
        </xdr:cNvPr>
        <xdr:cNvGrpSpPr/>
      </xdr:nvGrpSpPr>
      <xdr:grpSpPr>
        <a:xfrm>
          <a:off x="4134677" y="173935"/>
          <a:ext cx="1366216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1CD131B1-4959-AA1E-B5D9-463B889644D9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0761A72-18A6-0FC8-5FA2-1B3A4E5540EB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70D38312-2FEC-FB69-1FD8-4CE472A712ED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0A01C54A-5442-1BE4-2157-A696EABB59AD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935935</xdr:colOff>
      <xdr:row>0</xdr:row>
      <xdr:rowOff>0</xdr:rowOff>
    </xdr:from>
    <xdr:to>
      <xdr:col>12</xdr:col>
      <xdr:colOff>61509</xdr:colOff>
      <xdr:row>1</xdr:row>
      <xdr:rowOff>20641</xdr:rowOff>
    </xdr:to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3DD19A-12E4-40C8-B8C7-E4F6B3E7C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4803913" y="0"/>
          <a:ext cx="3217183" cy="641837"/>
        </a:xfrm>
        <a:prstGeom prst="rect">
          <a:avLst/>
        </a:prstGeom>
      </xdr:spPr>
    </xdr:pic>
    <xdr:clientData/>
  </xdr:twoCellAnchor>
  <xdr:twoCellAnchor editAs="absolute">
    <xdr:from>
      <xdr:col>3</xdr:col>
      <xdr:colOff>488674</xdr:colOff>
      <xdr:row>0</xdr:row>
      <xdr:rowOff>173935</xdr:rowOff>
    </xdr:from>
    <xdr:to>
      <xdr:col>4</xdr:col>
      <xdr:colOff>612499</xdr:colOff>
      <xdr:row>0</xdr:row>
      <xdr:rowOff>469210</xdr:rowOff>
    </xdr:to>
    <xdr:grpSp>
      <xdr:nvGrpSpPr>
        <xdr:cNvPr id="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78E35BB-3D69-4AE3-9EA4-DD0BCAB340AA}"/>
            </a:ext>
          </a:extLst>
        </xdr:cNvPr>
        <xdr:cNvGrpSpPr/>
      </xdr:nvGrpSpPr>
      <xdr:grpSpPr>
        <a:xfrm>
          <a:off x="1971261" y="173935"/>
          <a:ext cx="1159151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716ED46F-4339-CBD5-992C-BA56AFEE6D5E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A4C7C8E8-06BD-851C-7D6F-A81A8E3FBF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5</xdr:col>
      <xdr:colOff>101047</xdr:colOff>
      <xdr:row>0</xdr:row>
      <xdr:rowOff>173935</xdr:rowOff>
    </xdr:from>
    <xdr:to>
      <xdr:col>7</xdr:col>
      <xdr:colOff>771524</xdr:colOff>
      <xdr:row>0</xdr:row>
      <xdr:rowOff>469210</xdr:rowOff>
    </xdr:to>
    <xdr:grpSp>
      <xdr:nvGrpSpPr>
        <xdr:cNvPr id="6" name="Group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15776D6-47AE-4246-B6F9-97FC373DC1AE}"/>
            </a:ext>
          </a:extLst>
        </xdr:cNvPr>
        <xdr:cNvGrpSpPr/>
      </xdr:nvGrpSpPr>
      <xdr:grpSpPr>
        <a:xfrm>
          <a:off x="3273286" y="173935"/>
          <a:ext cx="1366216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CB6171D6-7AB0-A143-FDE4-31C1D1D0AEC9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694BC18A-CB3E-5977-1B75-EF036F23283F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BE3D93E9-09C6-E923-33E3-AB671934D109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F1A2CF0B-5CED-D612-DC69-281B2585F22B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397566</xdr:colOff>
      <xdr:row>2</xdr:row>
      <xdr:rowOff>33131</xdr:rowOff>
    </xdr:from>
    <xdr:to>
      <xdr:col>6</xdr:col>
      <xdr:colOff>248894</xdr:colOff>
      <xdr:row>6</xdr:row>
      <xdr:rowOff>132522</xdr:rowOff>
    </xdr:to>
    <xdr:sp macro="" textlink="">
      <xdr:nvSpPr>
        <xdr:cNvPr id="137" name="Speech Bubble: Rectangle with Corners Rounded 1">
          <a:extLst>
            <a:ext uri="{FF2B5EF4-FFF2-40B4-BE49-F238E27FC236}">
              <a16:creationId xmlns:a16="http://schemas.microsoft.com/office/drawing/2014/main" id="{3148A569-8862-4EC3-B6EF-2980466D0A83}"/>
            </a:ext>
          </a:extLst>
        </xdr:cNvPr>
        <xdr:cNvSpPr/>
      </xdr:nvSpPr>
      <xdr:spPr>
        <a:xfrm>
          <a:off x="2468218" y="844827"/>
          <a:ext cx="2534893" cy="861391"/>
        </a:xfrm>
        <a:prstGeom prst="wedgeRoundRectCallout">
          <a:avLst>
            <a:gd name="adj1" fmla="val -54502"/>
            <a:gd name="adj2" fmla="val -24559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>
              <a:solidFill>
                <a:schemeClr val="tx2"/>
              </a:solidFill>
            </a:rPr>
            <a:t>Note: if you do not have access to the file the query is connected to, refreshing or</a:t>
          </a:r>
          <a:r>
            <a:rPr lang="en-AU" sz="1100" baseline="0">
              <a:solidFill>
                <a:schemeClr val="tx2"/>
              </a:solidFill>
            </a:rPr>
            <a:t> editing the query will return errors.</a:t>
          </a:r>
          <a:endParaRPr lang="en-AU" sz="1100">
            <a:solidFill>
              <a:schemeClr val="tx2"/>
            </a:solidFill>
          </a:endParaRPr>
        </a:p>
      </xdr:txBody>
    </xdr:sp>
    <xdr:clientData/>
  </xdr:twoCellAnchor>
  <xdr:twoCellAnchor editAs="absolute">
    <xdr:from>
      <xdr:col>3</xdr:col>
      <xdr:colOff>190500</xdr:colOff>
      <xdr:row>0</xdr:row>
      <xdr:rowOff>173935</xdr:rowOff>
    </xdr:from>
    <xdr:to>
      <xdr:col>4</xdr:col>
      <xdr:colOff>455129</xdr:colOff>
      <xdr:row>0</xdr:row>
      <xdr:rowOff>469210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35EE3A-847F-40A9-815D-3A78AC4895C6}"/>
            </a:ext>
          </a:extLst>
        </xdr:cNvPr>
        <xdr:cNvGrpSpPr/>
      </xdr:nvGrpSpPr>
      <xdr:grpSpPr>
        <a:xfrm>
          <a:off x="2261152" y="173935"/>
          <a:ext cx="1159151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C78E20FA-2A5F-C817-5D73-3BC6DD112CFE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E21FD39D-17CA-93B8-38AE-513E261A09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598003</xdr:colOff>
      <xdr:row>0</xdr:row>
      <xdr:rowOff>173935</xdr:rowOff>
    </xdr:from>
    <xdr:to>
      <xdr:col>6</xdr:col>
      <xdr:colOff>175176</xdr:colOff>
      <xdr:row>0</xdr:row>
      <xdr:rowOff>469210</xdr:rowOff>
    </xdr:to>
    <xdr:grpSp>
      <xdr:nvGrpSpPr>
        <xdr:cNvPr id="5" name="Group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262CE8-8619-4D69-B2A3-A4307EDBC34C}"/>
            </a:ext>
          </a:extLst>
        </xdr:cNvPr>
        <xdr:cNvGrpSpPr/>
      </xdr:nvGrpSpPr>
      <xdr:grpSpPr>
        <a:xfrm>
          <a:off x="3563177" y="173935"/>
          <a:ext cx="1366216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150389FD-BDB0-D8EA-71B6-534642973EF5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9822F285-D833-27FB-A225-815FE304C028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2D942695-16D7-CEC3-8453-7EF2142D5433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69BFBAD3-8B08-424A-78BA-C3C743544F10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6</xdr:col>
      <xdr:colOff>414129</xdr:colOff>
      <xdr:row>0</xdr:row>
      <xdr:rowOff>0</xdr:rowOff>
    </xdr:from>
    <xdr:to>
      <xdr:col>10</xdr:col>
      <xdr:colOff>53225</xdr:colOff>
      <xdr:row>1</xdr:row>
      <xdr:rowOff>20641</xdr:rowOff>
    </xdr:to>
    <xdr:pic>
      <xdr:nvPicPr>
        <xdr:cNvPr id="10" name="my-online-training-hub-logo-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3B0ED9B-ADD1-445A-8626-1B8826F12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rcRect/>
        <a:stretch/>
      </xdr:blipFill>
      <xdr:spPr>
        <a:xfrm>
          <a:off x="5168346" y="0"/>
          <a:ext cx="3217183" cy="64183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2638498</xdr:colOff>
      <xdr:row>0</xdr:row>
      <xdr:rowOff>9524</xdr:rowOff>
    </xdr:from>
    <xdr:ext cx="3333757" cy="666751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9E58A7-2F64-42E1-BB62-379213411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5991298" y="9524"/>
          <a:ext cx="3333757" cy="66675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35</xdr:row>
      <xdr:rowOff>166687</xdr:rowOff>
    </xdr:from>
    <xdr:ext cx="609600" cy="609600"/>
    <xdr:pic>
      <xdr:nvPicPr>
        <xdr:cNvPr id="3" name="Picture 2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1D12096-C1C3-4205-9BB9-A671272E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822325</xdr:colOff>
      <xdr:row>35</xdr:row>
      <xdr:rowOff>166687</xdr:rowOff>
    </xdr:from>
    <xdr:ext cx="609600" cy="609600"/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48B5937-256D-47A1-B46E-A291F111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1644650</xdr:colOff>
      <xdr:row>35</xdr:row>
      <xdr:rowOff>166687</xdr:rowOff>
    </xdr:from>
    <xdr:ext cx="609600" cy="609600"/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2169CEA-453A-4A29-B042-E86E25583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2466975</xdr:colOff>
      <xdr:row>35</xdr:row>
      <xdr:rowOff>180975</xdr:rowOff>
    </xdr:from>
    <xdr:ext cx="609600" cy="609600"/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30636B8-4377-490F-89AD-08D8CB0EB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5436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203200</xdr:colOff>
      <xdr:row>35</xdr:row>
      <xdr:rowOff>185737</xdr:rowOff>
    </xdr:from>
    <xdr:ext cx="609600" cy="609600"/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C9D30FB-A90E-42BA-930D-32BF9352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5484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1025525</xdr:colOff>
      <xdr:row>35</xdr:row>
      <xdr:rowOff>166687</xdr:rowOff>
    </xdr:from>
    <xdr:ext cx="609600" cy="609600"/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A7A8843B-DD60-47A1-B4F5-99672A56D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1866899</xdr:colOff>
      <xdr:row>35</xdr:row>
      <xdr:rowOff>172216</xdr:rowOff>
    </xdr:from>
    <xdr:ext cx="600076" cy="600076"/>
    <xdr:pic>
      <xdr:nvPicPr>
        <xdr:cNvPr id="9" name="Picture 8" descr="A black and white x in a black square&#10;&#10;Description automatically generated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E2F3685-C747-422A-B799-2FC861429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699" y="6534916"/>
          <a:ext cx="600076" cy="600076"/>
        </a:xfrm>
        <a:prstGeom prst="roundRect">
          <a:avLst>
            <a:gd name="adj" fmla="val 12338"/>
          </a:avLst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365moth-my.sharepoint.com/personal/website_myonlinetraininghub_com/Documents/Blog%20Posts/Update%20Data%20in%20Another%20Sheet/Video%20Extract%20Data%20Automatically/Annual%20Revenue.xlsx" TargetMode="External"/><Relationship Id="rId1" Type="http://schemas.openxmlformats.org/officeDocument/2006/relationships/externalLinkPath" Target="https://365moth-my.sharepoint.com/personal/website_myonlinetraininghub_com/Documents/Blog%20Posts/Link%20Data%20in%20Another%20Sheet/Video%20Extract%20Data%20Automatically/Annual%20Reven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Financials"/>
    </sheetNames>
    <sheetDataSet>
      <sheetData sheetId="0">
        <row r="2">
          <cell r="A2" t="str">
            <v>Amarilla</v>
          </cell>
          <cell r="G2">
            <v>17747116.060000002</v>
          </cell>
        </row>
        <row r="3">
          <cell r="A3" t="str">
            <v>Carretera</v>
          </cell>
          <cell r="G3">
            <v>21205103.544999998</v>
          </cell>
        </row>
        <row r="4">
          <cell r="A4" t="str">
            <v>Montana</v>
          </cell>
          <cell r="G4">
            <v>15390801.879999999</v>
          </cell>
        </row>
        <row r="5">
          <cell r="A5" t="str">
            <v>Paseo</v>
          </cell>
          <cell r="G5">
            <v>33011143.949999999</v>
          </cell>
        </row>
        <row r="6">
          <cell r="A6" t="str">
            <v>Velo</v>
          </cell>
          <cell r="G6">
            <v>18250059.465</v>
          </cell>
        </row>
        <row r="7">
          <cell r="A7" t="str">
            <v>VTT</v>
          </cell>
          <cell r="G7">
            <v>20511921.02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nda Treacy" refreshedDate="45861.585926157408" createdVersion="8" refreshedVersion="8" minRefreshableVersion="3" recordCount="75" xr:uid="{B39E3AAC-6423-4ADB-B774-53616886A9AB}">
  <cacheSource type="worksheet">
    <worksheetSource name="Table15"/>
  </cacheSource>
  <cacheFields count="4">
    <cacheField name="Year" numFmtId="0">
      <sharedItems containsSemiMixedTypes="0" containsString="0" containsNumber="1" containsInteger="1" minValue="2023" maxValue="2025" count="3">
        <n v="2025"/>
        <n v="2024"/>
        <n v="2023"/>
      </sharedItems>
    </cacheField>
    <cacheField name="Category" numFmtId="0">
      <sharedItems count="4">
        <s v="Components"/>
        <s v="Clothing"/>
        <s v="Accessories"/>
        <s v="Bikes"/>
      </sharedItems>
    </cacheField>
    <cacheField name="Product" numFmtId="0">
      <sharedItems count="25">
        <s v="Chains"/>
        <s v="Bib-Shorts"/>
        <s v="Tights"/>
        <s v="Brakes"/>
        <s v="Bottom Brackets"/>
        <s v="Jerseys"/>
        <s v="Tires and Tubes"/>
        <s v="Cargo Bike"/>
        <s v="Mountain Bikes"/>
        <s v="Bike Racks"/>
        <s v="Caps"/>
        <s v="Pumps"/>
        <s v="Helmets"/>
        <s v="Road Bikes"/>
        <s v="Lights"/>
        <s v="Locks"/>
        <s v="Socks"/>
        <s v="Wheels"/>
        <s v="Handlebars"/>
        <s v="Pedals"/>
        <s v="Gloves"/>
        <s v="Vests"/>
        <s v="Shorts"/>
        <s v="Saddles"/>
        <s v="Touring Bikes"/>
      </sharedItems>
    </cacheField>
    <cacheField name="Sales" numFmtId="4">
      <sharedItems containsSemiMixedTypes="0" containsString="0" containsNumber="1" containsInteger="1" minValue="300" maxValue="63700"/>
    </cacheField>
  </cacheFields>
  <extLst>
    <ext xmlns:x14="http://schemas.microsoft.com/office/spreadsheetml/2009/9/main" uri="{725AE2AE-9491-48be-B2B4-4EB974FC3084}">
      <x14:pivotCacheDefinition/>
    </ext>
    <ext xmlns:xlpar="http://schemas.microsoft.com/office/spreadsheetml/2024/pivotAutoRefresh" uri="{DA1E1B2C-A1EE-400B-A0BD-712935E3C959}">
      <xlpar:autoRefresh>1</xlpar:autoRefresh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nda Treacy" refreshedDate="45861.601274652778" backgroundQuery="1" createdVersion="8" refreshedVersion="8" minRefreshableVersion="3" recordCount="140" xr:uid="{B674CC08-2A20-4E49-88AD-A54EF03DEA0D}">
  <cacheSource type="external" connectionId="1"/>
  <cacheFields count="16">
    <cacheField name="Segment" numFmtId="0">
      <sharedItems count="5">
        <s v="Government"/>
        <s v="Channel Partners"/>
        <s v="Enterprise"/>
        <s v="Midmarket"/>
        <s v="Small Business"/>
      </sharedItems>
    </cacheField>
    <cacheField name="Country" numFmtId="0">
      <sharedItems count="1">
        <s v="USA"/>
      </sharedItems>
    </cacheField>
    <cacheField name="Product" numFmtId="0">
      <sharedItems count="6">
        <s v="Paseo"/>
        <s v="Velo"/>
        <s v="Amarilla"/>
        <s v="Carretera"/>
        <s v="VTT"/>
        <s v="Montana"/>
      </sharedItems>
    </cacheField>
    <cacheField name="Discount Band" numFmtId="0">
      <sharedItems count="4">
        <s v="High"/>
        <s v="Low"/>
        <s v="Medium"/>
        <s v="None"/>
      </sharedItems>
    </cacheField>
    <cacheField name="Units Sold" numFmtId="0">
      <sharedItems containsSemiMixedTypes="0" containsString="0" containsNumber="1" containsInteger="1" minValue="263" maxValue="4492"/>
    </cacheField>
    <cacheField name="Manufacturing Price" numFmtId="0">
      <sharedItems containsSemiMixedTypes="0" containsString="0" containsNumber="1" minValue="3" maxValue="260.13238289205702" count="15">
        <n v="5"/>
        <n v="10"/>
        <n v="3"/>
        <n v="120"/>
        <n v="260"/>
        <n v="250"/>
        <n v="5.0017385257301807"/>
        <n v="10.004476275738586"/>
        <n v="260.13238289205702"/>
        <n v="5.0005565449688332"/>
        <n v="120.01741654571843"/>
        <n v="260.09622501850481"/>
        <n v="10.011467889908257"/>
        <n v="3.0010956902848793"/>
        <n v="10.001562988433886"/>
      </sharedItems>
    </cacheField>
    <cacheField name="Sale Price" numFmtId="0">
      <sharedItems containsSemiMixedTypes="0" containsString="0" containsNumber="1" minValue="7" maxValue="350.17820773930754" count="16">
        <n v="7"/>
        <n v="20"/>
        <n v="12"/>
        <n v="125"/>
        <n v="15"/>
        <n v="350"/>
        <n v="300"/>
        <n v="7.0024339360222534"/>
        <n v="20.008952551477172"/>
        <n v="350.17820773930754"/>
        <n v="7.0007791629563672"/>
        <n v="125.01814223512336"/>
        <n v="350.1295336787565"/>
        <n v="20.022935779816514"/>
        <n v="12.004382761139517"/>
        <n v="15.002344482650829"/>
      </sharedItems>
    </cacheField>
    <cacheField name="Gross Sales" numFmtId="0">
      <sharedItems containsSemiMixedTypes="0" containsString="0" containsNumber="1" minValue="1841" maxValue="1207500"/>
    </cacheField>
    <cacheField name="Discounts" numFmtId="0">
      <sharedItems containsSemiMixedTypes="0" containsString="0" containsNumber="1" minValue="0" maxValue="125820"/>
    </cacheField>
    <cacheField name="Sales" numFmtId="0">
      <sharedItems containsSemiMixedTypes="0" containsString="0" containsNumber="1" minValue="1730.54" maxValue="1159200"/>
    </cacheField>
    <cacheField name="COGS" numFmtId="0">
      <sharedItems containsSemiMixedTypes="0" containsString="0" containsNumber="1" minValue="1158" maxValue="897000"/>
    </cacheField>
    <cacheField name="Profit" numFmtId="0">
      <sharedItems containsSemiMixedTypes="0" containsString="0" containsNumber="1" minValue="-35550" maxValue="262200"/>
    </cacheField>
    <cacheField name="Date" numFmtId="0">
      <sharedItems containsSemiMixedTypes="0" containsNonDate="0" containsDate="1" containsString="0" minDate="2024-09-01T00:00:00" maxDate="2025-12-02T00:00:00" count="16"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  <d v="2025-08-01T00:00:00"/>
        <d v="2025-09-01T00:00:00"/>
        <d v="2025-10-01T00:00:00"/>
        <d v="2025-11-01T00:00:00"/>
        <d v="2025-12-01T00:00:00"/>
      </sharedItems>
      <fieldGroup par="15"/>
    </cacheField>
    <cacheField name="Months (Date)" numFmtId="0" databaseField="0">
      <fieldGroup base="12">
        <rangePr groupBy="months" startDate="2024-09-01T00:00:00" endDate="2025-12-02T00:00:00"/>
        <groupItems count="14">
          <s v="&lt;01/09/202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/12/2025"/>
        </groupItems>
      </fieldGroup>
    </cacheField>
    <cacheField name="Quarters (Date)" numFmtId="0" databaseField="0">
      <fieldGroup base="12">
        <rangePr groupBy="quarters" startDate="2024-09-01T00:00:00" endDate="2025-12-02T00:00:00"/>
        <groupItems count="6">
          <s v="&lt;01/09/2024"/>
          <s v="Qtr1"/>
          <s v="Qtr2"/>
          <s v="Qtr3"/>
          <s v="Qtr4"/>
          <s v="&gt;02/12/2025"/>
        </groupItems>
      </fieldGroup>
    </cacheField>
    <cacheField name="Years (Date)" numFmtId="0" databaseField="0">
      <fieldGroup base="12">
        <rangePr groupBy="years" startDate="2024-09-01T00:00:00" endDate="2025-12-02T00:00:00"/>
        <groupItems count="4">
          <s v="&lt;01/09/2024"/>
          <s v="2024"/>
          <s v="2025"/>
          <s v="&gt;02/12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">
  <r>
    <x v="0"/>
    <x v="0"/>
    <x v="0"/>
    <n v="20000"/>
  </r>
  <r>
    <x v="0"/>
    <x v="1"/>
    <x v="1"/>
    <n v="4000"/>
  </r>
  <r>
    <x v="0"/>
    <x v="1"/>
    <x v="2"/>
    <n v="36000"/>
  </r>
  <r>
    <x v="0"/>
    <x v="0"/>
    <x v="3"/>
    <n v="5400"/>
  </r>
  <r>
    <x v="0"/>
    <x v="0"/>
    <x v="4"/>
    <n v="600"/>
  </r>
  <r>
    <x v="0"/>
    <x v="1"/>
    <x v="5"/>
    <n v="7500"/>
  </r>
  <r>
    <x v="0"/>
    <x v="2"/>
    <x v="6"/>
    <n v="63700"/>
  </r>
  <r>
    <x v="0"/>
    <x v="3"/>
    <x v="7"/>
    <n v="9300"/>
  </r>
  <r>
    <x v="0"/>
    <x v="3"/>
    <x v="8"/>
    <n v="8500"/>
  </r>
  <r>
    <x v="0"/>
    <x v="2"/>
    <x v="9"/>
    <n v="33700"/>
  </r>
  <r>
    <x v="0"/>
    <x v="1"/>
    <x v="10"/>
    <n v="600"/>
  </r>
  <r>
    <x v="0"/>
    <x v="2"/>
    <x v="11"/>
    <n v="30700"/>
  </r>
  <r>
    <x v="0"/>
    <x v="2"/>
    <x v="12"/>
    <n v="34000"/>
  </r>
  <r>
    <x v="0"/>
    <x v="3"/>
    <x v="13"/>
    <n v="16900"/>
  </r>
  <r>
    <x v="0"/>
    <x v="2"/>
    <x v="14"/>
    <n v="36700"/>
  </r>
  <r>
    <x v="0"/>
    <x v="2"/>
    <x v="15"/>
    <n v="35000"/>
  </r>
  <r>
    <x v="0"/>
    <x v="1"/>
    <x v="16"/>
    <n v="3700"/>
  </r>
  <r>
    <x v="0"/>
    <x v="0"/>
    <x v="17"/>
    <n v="21800"/>
  </r>
  <r>
    <x v="0"/>
    <x v="0"/>
    <x v="18"/>
    <n v="5000"/>
  </r>
  <r>
    <x v="0"/>
    <x v="0"/>
    <x v="19"/>
    <n v="6200"/>
  </r>
  <r>
    <x v="0"/>
    <x v="1"/>
    <x v="20"/>
    <n v="27000"/>
  </r>
  <r>
    <x v="0"/>
    <x v="1"/>
    <x v="21"/>
    <n v="2400"/>
  </r>
  <r>
    <x v="0"/>
    <x v="1"/>
    <x v="22"/>
    <n v="23000"/>
  </r>
  <r>
    <x v="0"/>
    <x v="0"/>
    <x v="23"/>
    <n v="3100"/>
  </r>
  <r>
    <x v="0"/>
    <x v="3"/>
    <x v="24"/>
    <n v="3100"/>
  </r>
  <r>
    <x v="1"/>
    <x v="1"/>
    <x v="16"/>
    <n v="2300"/>
  </r>
  <r>
    <x v="1"/>
    <x v="0"/>
    <x v="3"/>
    <n v="3400"/>
  </r>
  <r>
    <x v="1"/>
    <x v="3"/>
    <x v="8"/>
    <n v="6300"/>
  </r>
  <r>
    <x v="1"/>
    <x v="2"/>
    <x v="12"/>
    <n v="17000"/>
  </r>
  <r>
    <x v="1"/>
    <x v="2"/>
    <x v="14"/>
    <n v="21600"/>
  </r>
  <r>
    <x v="1"/>
    <x v="2"/>
    <x v="15"/>
    <n v="29800"/>
  </r>
  <r>
    <x v="1"/>
    <x v="0"/>
    <x v="4"/>
    <n v="1000"/>
  </r>
  <r>
    <x v="1"/>
    <x v="2"/>
    <x v="11"/>
    <n v="16400"/>
  </r>
  <r>
    <x v="1"/>
    <x v="2"/>
    <x v="9"/>
    <n v="22100"/>
  </r>
  <r>
    <x v="1"/>
    <x v="1"/>
    <x v="1"/>
    <n v="2900"/>
  </r>
  <r>
    <x v="1"/>
    <x v="3"/>
    <x v="13"/>
    <n v="8300"/>
  </r>
  <r>
    <x v="1"/>
    <x v="0"/>
    <x v="17"/>
    <n v="16700"/>
  </r>
  <r>
    <x v="1"/>
    <x v="3"/>
    <x v="24"/>
    <n v="1800"/>
  </r>
  <r>
    <x v="1"/>
    <x v="1"/>
    <x v="22"/>
    <n v="12000"/>
  </r>
  <r>
    <x v="1"/>
    <x v="0"/>
    <x v="0"/>
    <n v="16400"/>
  </r>
  <r>
    <x v="1"/>
    <x v="1"/>
    <x v="10"/>
    <n v="400"/>
  </r>
  <r>
    <x v="1"/>
    <x v="0"/>
    <x v="18"/>
    <n v="3300"/>
  </r>
  <r>
    <x v="1"/>
    <x v="1"/>
    <x v="20"/>
    <n v="15600"/>
  </r>
  <r>
    <x v="1"/>
    <x v="0"/>
    <x v="19"/>
    <n v="1500"/>
  </r>
  <r>
    <x v="1"/>
    <x v="0"/>
    <x v="23"/>
    <n v="2800"/>
  </r>
  <r>
    <x v="1"/>
    <x v="3"/>
    <x v="7"/>
    <n v="6700"/>
  </r>
  <r>
    <x v="1"/>
    <x v="2"/>
    <x v="6"/>
    <n v="13800"/>
  </r>
  <r>
    <x v="1"/>
    <x v="1"/>
    <x v="5"/>
    <n v="3800"/>
  </r>
  <r>
    <x v="1"/>
    <x v="1"/>
    <x v="21"/>
    <n v="1300"/>
  </r>
  <r>
    <x v="1"/>
    <x v="1"/>
    <x v="2"/>
    <n v="22100"/>
  </r>
  <r>
    <x v="2"/>
    <x v="1"/>
    <x v="16"/>
    <n v="3700"/>
  </r>
  <r>
    <x v="2"/>
    <x v="1"/>
    <x v="22"/>
    <n v="13300"/>
  </r>
  <r>
    <x v="2"/>
    <x v="0"/>
    <x v="18"/>
    <n v="2300"/>
  </r>
  <r>
    <x v="2"/>
    <x v="1"/>
    <x v="5"/>
    <n v="6700"/>
  </r>
  <r>
    <x v="2"/>
    <x v="3"/>
    <x v="13"/>
    <n v="3500"/>
  </r>
  <r>
    <x v="2"/>
    <x v="3"/>
    <x v="8"/>
    <n v="3100"/>
  </r>
  <r>
    <x v="2"/>
    <x v="2"/>
    <x v="11"/>
    <n v="700"/>
  </r>
  <r>
    <x v="2"/>
    <x v="1"/>
    <x v="2"/>
    <n v="3300"/>
  </r>
  <r>
    <x v="2"/>
    <x v="2"/>
    <x v="12"/>
    <n v="8300"/>
  </r>
  <r>
    <x v="2"/>
    <x v="2"/>
    <x v="6"/>
    <n v="8700"/>
  </r>
  <r>
    <x v="2"/>
    <x v="2"/>
    <x v="15"/>
    <n v="10000"/>
  </r>
  <r>
    <x v="2"/>
    <x v="0"/>
    <x v="4"/>
    <n v="500"/>
  </r>
  <r>
    <x v="2"/>
    <x v="1"/>
    <x v="21"/>
    <n v="3300"/>
  </r>
  <r>
    <x v="2"/>
    <x v="0"/>
    <x v="19"/>
    <n v="800"/>
  </r>
  <r>
    <x v="2"/>
    <x v="1"/>
    <x v="20"/>
    <n v="13300"/>
  </r>
  <r>
    <x v="2"/>
    <x v="2"/>
    <x v="9"/>
    <n v="300"/>
  </r>
  <r>
    <x v="2"/>
    <x v="0"/>
    <x v="23"/>
    <n v="2100"/>
  </r>
  <r>
    <x v="2"/>
    <x v="0"/>
    <x v="3"/>
    <n v="2300"/>
  </r>
  <r>
    <x v="2"/>
    <x v="0"/>
    <x v="17"/>
    <n v="10000"/>
  </r>
  <r>
    <x v="2"/>
    <x v="3"/>
    <x v="24"/>
    <n v="500"/>
  </r>
  <r>
    <x v="2"/>
    <x v="3"/>
    <x v="7"/>
    <n v="3200"/>
  </r>
  <r>
    <x v="2"/>
    <x v="1"/>
    <x v="1"/>
    <n v="700"/>
  </r>
  <r>
    <x v="2"/>
    <x v="2"/>
    <x v="14"/>
    <n v="1300"/>
  </r>
  <r>
    <x v="2"/>
    <x v="1"/>
    <x v="10"/>
    <n v="500"/>
  </r>
  <r>
    <x v="2"/>
    <x v="0"/>
    <x v="0"/>
    <n v="87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">
  <r>
    <x v="0"/>
    <x v="0"/>
    <x v="0"/>
    <x v="0"/>
    <n v="380"/>
    <x v="0"/>
    <x v="0"/>
    <n v="2660"/>
    <n v="292.60000000000002"/>
    <n v="2367.4"/>
    <n v="1900"/>
    <n v="467.40000000000009"/>
    <x v="0"/>
  </r>
  <r>
    <x v="0"/>
    <x v="0"/>
    <x v="1"/>
    <x v="1"/>
    <n v="736"/>
    <x v="1"/>
    <x v="1"/>
    <n v="14720"/>
    <n v="588.79999999999995"/>
    <n v="14131.2"/>
    <n v="7360"/>
    <n v="6771.2000000000007"/>
    <x v="0"/>
  </r>
  <r>
    <x v="1"/>
    <x v="0"/>
    <x v="2"/>
    <x v="1"/>
    <n v="1989"/>
    <x v="2"/>
    <x v="2"/>
    <n v="23868"/>
    <n v="238.68"/>
    <n v="23629.32"/>
    <n v="5967"/>
    <n v="17662.32"/>
    <x v="0"/>
  </r>
  <r>
    <x v="2"/>
    <x v="0"/>
    <x v="3"/>
    <x v="1"/>
    <n v="330"/>
    <x v="3"/>
    <x v="3"/>
    <n v="41250"/>
    <n v="412.5"/>
    <n v="40837.5"/>
    <n v="39600"/>
    <n v="1237.5"/>
    <x v="0"/>
  </r>
  <r>
    <x v="3"/>
    <x v="0"/>
    <x v="0"/>
    <x v="2"/>
    <n v="2931"/>
    <x v="1"/>
    <x v="4"/>
    <n v="43965"/>
    <n v="3077.55"/>
    <n v="40887.449999999997"/>
    <n v="29310"/>
    <n v="11577.449999999997"/>
    <x v="0"/>
  </r>
  <r>
    <x v="0"/>
    <x v="0"/>
    <x v="4"/>
    <x v="1"/>
    <n v="349"/>
    <x v="4"/>
    <x v="5"/>
    <n v="122150"/>
    <n v="4886"/>
    <n v="117264"/>
    <n v="90740"/>
    <n v="26524"/>
    <x v="0"/>
  </r>
  <r>
    <x v="4"/>
    <x v="0"/>
    <x v="5"/>
    <x v="1"/>
    <n v="2498"/>
    <x v="5"/>
    <x v="6"/>
    <n v="749400"/>
    <n v="7494"/>
    <n v="741906"/>
    <n v="624500"/>
    <n v="117406"/>
    <x v="0"/>
  </r>
  <r>
    <x v="1"/>
    <x v="0"/>
    <x v="3"/>
    <x v="0"/>
    <n v="386"/>
    <x v="2"/>
    <x v="2"/>
    <n v="4632"/>
    <n v="463.2"/>
    <n v="4168.8"/>
    <n v="1158"/>
    <n v="3010.8"/>
    <x v="1"/>
  </r>
  <r>
    <x v="1"/>
    <x v="0"/>
    <x v="0"/>
    <x v="0"/>
    <n v="386"/>
    <x v="2"/>
    <x v="2"/>
    <n v="4632"/>
    <n v="463.2"/>
    <n v="4168.8"/>
    <n v="1158"/>
    <n v="3010.8"/>
    <x v="1"/>
  </r>
  <r>
    <x v="0"/>
    <x v="0"/>
    <x v="0"/>
    <x v="0"/>
    <n v="267"/>
    <x v="1"/>
    <x v="1"/>
    <n v="5340"/>
    <n v="801"/>
    <n v="4539"/>
    <n v="2670"/>
    <n v="1869"/>
    <x v="1"/>
  </r>
  <r>
    <x v="0"/>
    <x v="0"/>
    <x v="4"/>
    <x v="0"/>
    <n v="267"/>
    <x v="1"/>
    <x v="1"/>
    <n v="5340"/>
    <n v="801"/>
    <n v="4539"/>
    <n v="2670"/>
    <n v="1869"/>
    <x v="1"/>
  </r>
  <r>
    <x v="3"/>
    <x v="0"/>
    <x v="0"/>
    <x v="1"/>
    <n v="671"/>
    <x v="1"/>
    <x v="4"/>
    <n v="10065"/>
    <n v="402.6"/>
    <n v="9662.4"/>
    <n v="6710"/>
    <n v="2952.3999999999996"/>
    <x v="1"/>
  </r>
  <r>
    <x v="3"/>
    <x v="0"/>
    <x v="2"/>
    <x v="1"/>
    <n v="671"/>
    <x v="1"/>
    <x v="4"/>
    <n v="10065"/>
    <n v="402.6"/>
    <n v="9662.4"/>
    <n v="6710"/>
    <n v="2952.3999999999996"/>
    <x v="1"/>
  </r>
  <r>
    <x v="0"/>
    <x v="0"/>
    <x v="3"/>
    <x v="0"/>
    <n v="2996"/>
    <x v="0"/>
    <x v="0"/>
    <n v="20972"/>
    <n v="2936.08"/>
    <n v="18035.919999999998"/>
    <n v="14980"/>
    <n v="3055.9199999999983"/>
    <x v="1"/>
  </r>
  <r>
    <x v="0"/>
    <x v="0"/>
    <x v="5"/>
    <x v="0"/>
    <n v="2996"/>
    <x v="0"/>
    <x v="0"/>
    <n v="20972"/>
    <n v="2936.08"/>
    <n v="18035.919999999998"/>
    <n v="14980"/>
    <n v="3055.9199999999983"/>
    <x v="1"/>
  </r>
  <r>
    <x v="2"/>
    <x v="0"/>
    <x v="5"/>
    <x v="1"/>
    <n v="663"/>
    <x v="3"/>
    <x v="3"/>
    <n v="82875"/>
    <n v="828.75"/>
    <n v="82046.25"/>
    <n v="79560"/>
    <n v="2486.25"/>
    <x v="1"/>
  </r>
  <r>
    <x v="2"/>
    <x v="0"/>
    <x v="1"/>
    <x v="1"/>
    <n v="663"/>
    <x v="3"/>
    <x v="3"/>
    <n v="82875"/>
    <n v="828.75"/>
    <n v="82046.25"/>
    <n v="79560"/>
    <n v="2486.25"/>
    <x v="1"/>
  </r>
  <r>
    <x v="0"/>
    <x v="0"/>
    <x v="0"/>
    <x v="2"/>
    <n v="727"/>
    <x v="4"/>
    <x v="5"/>
    <n v="254450"/>
    <n v="15267"/>
    <n v="239183"/>
    <n v="189020"/>
    <n v="50163"/>
    <x v="1"/>
  </r>
  <r>
    <x v="0"/>
    <x v="0"/>
    <x v="2"/>
    <x v="2"/>
    <n v="727"/>
    <x v="4"/>
    <x v="5"/>
    <n v="254450"/>
    <n v="15267"/>
    <n v="239183"/>
    <n v="189020"/>
    <n v="50163"/>
    <x v="1"/>
  </r>
  <r>
    <x v="4"/>
    <x v="0"/>
    <x v="1"/>
    <x v="0"/>
    <n v="2294"/>
    <x v="5"/>
    <x v="6"/>
    <n v="688200"/>
    <n v="68820"/>
    <n v="619380"/>
    <n v="573500"/>
    <n v="45880"/>
    <x v="1"/>
  </r>
  <r>
    <x v="4"/>
    <x v="0"/>
    <x v="4"/>
    <x v="0"/>
    <n v="2294"/>
    <x v="5"/>
    <x v="6"/>
    <n v="688200"/>
    <n v="68820"/>
    <n v="619380"/>
    <n v="573500"/>
    <n v="45880"/>
    <x v="1"/>
  </r>
  <r>
    <x v="0"/>
    <x v="0"/>
    <x v="3"/>
    <x v="2"/>
    <n v="263"/>
    <x v="0"/>
    <x v="0"/>
    <n v="1841"/>
    <n v="110.46"/>
    <n v="1730.54"/>
    <n v="1315"/>
    <n v="415.53999999999996"/>
    <x v="2"/>
  </r>
  <r>
    <x v="1"/>
    <x v="0"/>
    <x v="0"/>
    <x v="3"/>
    <n v="912"/>
    <x v="2"/>
    <x v="2"/>
    <n v="10944"/>
    <n v="0"/>
    <n v="10944"/>
    <n v="2736"/>
    <n v="8208"/>
    <x v="2"/>
  </r>
  <r>
    <x v="0"/>
    <x v="0"/>
    <x v="4"/>
    <x v="2"/>
    <n v="1265"/>
    <x v="1"/>
    <x v="1"/>
    <n v="25300"/>
    <n v="1265"/>
    <n v="24035"/>
    <n v="12650"/>
    <n v="11385"/>
    <x v="2"/>
  </r>
  <r>
    <x v="3"/>
    <x v="0"/>
    <x v="2"/>
    <x v="0"/>
    <n v="2548"/>
    <x v="1"/>
    <x v="4"/>
    <n v="38220"/>
    <n v="4586.3999999999996"/>
    <n v="33633.599999999999"/>
    <n v="25480"/>
    <n v="8153.5999999999985"/>
    <x v="2"/>
  </r>
  <r>
    <x v="2"/>
    <x v="0"/>
    <x v="5"/>
    <x v="0"/>
    <n v="1804"/>
    <x v="3"/>
    <x v="3"/>
    <n v="225500"/>
    <n v="22550"/>
    <n v="202950"/>
    <n v="216480"/>
    <n v="-13530"/>
    <x v="2"/>
  </r>
  <r>
    <x v="0"/>
    <x v="0"/>
    <x v="0"/>
    <x v="0"/>
    <n v="2007"/>
    <x v="4"/>
    <x v="5"/>
    <n v="702450"/>
    <n v="105367.5"/>
    <n v="597082.5"/>
    <n v="521820"/>
    <n v="75262.5"/>
    <x v="2"/>
  </r>
  <r>
    <x v="4"/>
    <x v="0"/>
    <x v="1"/>
    <x v="0"/>
    <n v="2574"/>
    <x v="5"/>
    <x v="6"/>
    <n v="772200"/>
    <n v="115830"/>
    <n v="656370"/>
    <n v="643500"/>
    <n v="12870"/>
    <x v="2"/>
  </r>
  <r>
    <x v="0"/>
    <x v="0"/>
    <x v="0"/>
    <x v="1"/>
    <n v="2013"/>
    <x v="0"/>
    <x v="0"/>
    <n v="14091"/>
    <n v="281.82"/>
    <n v="13809.18"/>
    <n v="10065"/>
    <n v="3744.1800000000003"/>
    <x v="3"/>
  </r>
  <r>
    <x v="1"/>
    <x v="0"/>
    <x v="2"/>
    <x v="0"/>
    <n v="2015"/>
    <x v="2"/>
    <x v="2"/>
    <n v="24180"/>
    <n v="3385.2"/>
    <n v="20794.8"/>
    <n v="6045"/>
    <n v="14749.8"/>
    <x v="3"/>
  </r>
  <r>
    <x v="0"/>
    <x v="0"/>
    <x v="1"/>
    <x v="2"/>
    <n v="1421"/>
    <x v="1"/>
    <x v="1"/>
    <n v="28420"/>
    <n v="1989.4"/>
    <n v="26430.6"/>
    <n v="14210"/>
    <n v="12220.599999999999"/>
    <x v="3"/>
  </r>
  <r>
    <x v="3"/>
    <x v="0"/>
    <x v="0"/>
    <x v="1"/>
    <n v="1925"/>
    <x v="1"/>
    <x v="4"/>
    <n v="28875"/>
    <n v="577.5"/>
    <n v="28297.5"/>
    <n v="19250"/>
    <n v="9047.5"/>
    <x v="3"/>
  </r>
  <r>
    <x v="0"/>
    <x v="0"/>
    <x v="4"/>
    <x v="1"/>
    <n v="266"/>
    <x v="4"/>
    <x v="5"/>
    <n v="93100"/>
    <n v="1862"/>
    <n v="91238"/>
    <n v="69160"/>
    <n v="22078"/>
    <x v="3"/>
  </r>
  <r>
    <x v="4"/>
    <x v="0"/>
    <x v="4"/>
    <x v="2"/>
    <n v="808"/>
    <x v="5"/>
    <x v="6"/>
    <n v="242400"/>
    <n v="19392"/>
    <n v="223008"/>
    <n v="202000"/>
    <n v="21008"/>
    <x v="3"/>
  </r>
  <r>
    <x v="2"/>
    <x v="0"/>
    <x v="1"/>
    <x v="0"/>
    <n v="2438"/>
    <x v="3"/>
    <x v="3"/>
    <n v="304750"/>
    <n v="45712.5"/>
    <n v="259037.5"/>
    <n v="292560"/>
    <n v="-33522.5"/>
    <x v="3"/>
  </r>
  <r>
    <x v="3"/>
    <x v="0"/>
    <x v="1"/>
    <x v="2"/>
    <n v="555"/>
    <x v="1"/>
    <x v="4"/>
    <n v="8325"/>
    <n v="416.25"/>
    <n v="7908.75"/>
    <n v="5550"/>
    <n v="2358.75"/>
    <x v="4"/>
  </r>
  <r>
    <x v="0"/>
    <x v="0"/>
    <x v="0"/>
    <x v="0"/>
    <n v="1438"/>
    <x v="6"/>
    <x v="7"/>
    <n v="10069.5"/>
    <n v="1309.0350000000001"/>
    <n v="8760.4650000000001"/>
    <n v="7192.5"/>
    <n v="1567.9650000000001"/>
    <x v="4"/>
  </r>
  <r>
    <x v="0"/>
    <x v="0"/>
    <x v="3"/>
    <x v="2"/>
    <n v="1117"/>
    <x v="7"/>
    <x v="8"/>
    <n v="22350"/>
    <n v="1341"/>
    <n v="21009"/>
    <n v="11175"/>
    <n v="9834"/>
    <x v="4"/>
  </r>
  <r>
    <x v="1"/>
    <x v="0"/>
    <x v="4"/>
    <x v="2"/>
    <n v="1956"/>
    <x v="2"/>
    <x v="2"/>
    <n v="23472"/>
    <n v="2112.48"/>
    <n v="21359.52"/>
    <n v="5868"/>
    <n v="15491.52"/>
    <x v="4"/>
  </r>
  <r>
    <x v="2"/>
    <x v="0"/>
    <x v="2"/>
    <x v="0"/>
    <n v="579"/>
    <x v="3"/>
    <x v="3"/>
    <n v="72375"/>
    <n v="7237.5"/>
    <n v="65137.5"/>
    <n v="69480"/>
    <n v="-4342.5"/>
    <x v="4"/>
  </r>
  <r>
    <x v="0"/>
    <x v="0"/>
    <x v="5"/>
    <x v="0"/>
    <n v="982"/>
    <x v="8"/>
    <x v="9"/>
    <n v="343875"/>
    <n v="44703.75"/>
    <n v="299171.25"/>
    <n v="255450"/>
    <n v="43721.25"/>
    <x v="4"/>
  </r>
  <r>
    <x v="4"/>
    <x v="0"/>
    <x v="0"/>
    <x v="0"/>
    <n v="3495"/>
    <x v="5"/>
    <x v="6"/>
    <n v="1048500"/>
    <n v="125820"/>
    <n v="922680"/>
    <n v="873750"/>
    <n v="48930"/>
    <x v="4"/>
  </r>
  <r>
    <x v="0"/>
    <x v="0"/>
    <x v="5"/>
    <x v="0"/>
    <n v="1298"/>
    <x v="0"/>
    <x v="0"/>
    <n v="9086"/>
    <n v="1181.18"/>
    <n v="7904.82"/>
    <n v="6490"/>
    <n v="1414.8199999999997"/>
    <x v="5"/>
  </r>
  <r>
    <x v="1"/>
    <x v="0"/>
    <x v="3"/>
    <x v="1"/>
    <n v="1858"/>
    <x v="2"/>
    <x v="2"/>
    <n v="22296"/>
    <n v="222.96"/>
    <n v="22073.040000000001"/>
    <n v="5574"/>
    <n v="16499.04"/>
    <x v="5"/>
  </r>
  <r>
    <x v="3"/>
    <x v="0"/>
    <x v="0"/>
    <x v="1"/>
    <n v="1514"/>
    <x v="1"/>
    <x v="4"/>
    <n v="22710"/>
    <n v="227.1"/>
    <n v="22482.9"/>
    <n v="15140"/>
    <n v="7342.9000000000015"/>
    <x v="5"/>
  </r>
  <r>
    <x v="0"/>
    <x v="0"/>
    <x v="0"/>
    <x v="0"/>
    <n v="2641"/>
    <x v="1"/>
    <x v="1"/>
    <n v="52820"/>
    <n v="6866.6"/>
    <n v="45953.4"/>
    <n v="26410"/>
    <n v="19543.400000000001"/>
    <x v="5"/>
  </r>
  <r>
    <x v="0"/>
    <x v="0"/>
    <x v="2"/>
    <x v="0"/>
    <n v="270"/>
    <x v="4"/>
    <x v="5"/>
    <n v="94500"/>
    <n v="11340"/>
    <n v="83160"/>
    <n v="70200"/>
    <n v="12960"/>
    <x v="5"/>
  </r>
  <r>
    <x v="2"/>
    <x v="0"/>
    <x v="1"/>
    <x v="2"/>
    <n v="2755"/>
    <x v="3"/>
    <x v="3"/>
    <n v="344375"/>
    <n v="20662.5"/>
    <n v="323712.5"/>
    <n v="330600"/>
    <n v="-6887.5"/>
    <x v="5"/>
  </r>
  <r>
    <x v="4"/>
    <x v="0"/>
    <x v="4"/>
    <x v="1"/>
    <n v="2844"/>
    <x v="5"/>
    <x v="6"/>
    <n v="853200"/>
    <n v="25596"/>
    <n v="827604"/>
    <n v="711000"/>
    <n v="116604"/>
    <x v="5"/>
  </r>
  <r>
    <x v="3"/>
    <x v="0"/>
    <x v="5"/>
    <x v="0"/>
    <n v="677"/>
    <x v="1"/>
    <x v="4"/>
    <n v="10155"/>
    <n v="1218.5999999999999"/>
    <n v="8936.4"/>
    <n v="6770"/>
    <n v="2166.3999999999996"/>
    <x v="6"/>
  </r>
  <r>
    <x v="0"/>
    <x v="0"/>
    <x v="4"/>
    <x v="0"/>
    <n v="1579"/>
    <x v="0"/>
    <x v="0"/>
    <n v="11053"/>
    <n v="1215.83"/>
    <n v="9837.17"/>
    <n v="7895"/>
    <n v="1942.17"/>
    <x v="6"/>
  </r>
  <r>
    <x v="1"/>
    <x v="0"/>
    <x v="1"/>
    <x v="1"/>
    <n v="1465"/>
    <x v="2"/>
    <x v="2"/>
    <n v="17580"/>
    <n v="703.2"/>
    <n v="16876.8"/>
    <n v="4395"/>
    <n v="12481.8"/>
    <x v="6"/>
  </r>
  <r>
    <x v="0"/>
    <x v="0"/>
    <x v="0"/>
    <x v="2"/>
    <n v="973"/>
    <x v="1"/>
    <x v="1"/>
    <n v="19460"/>
    <n v="1751.4"/>
    <n v="17708.599999999999"/>
    <n v="9730"/>
    <n v="7978.5999999999985"/>
    <x v="6"/>
  </r>
  <r>
    <x v="2"/>
    <x v="0"/>
    <x v="0"/>
    <x v="2"/>
    <n v="2992"/>
    <x v="3"/>
    <x v="3"/>
    <n v="374000"/>
    <n v="18700"/>
    <n v="355300"/>
    <n v="359040"/>
    <n v="-3740"/>
    <x v="6"/>
  </r>
  <r>
    <x v="0"/>
    <x v="0"/>
    <x v="3"/>
    <x v="2"/>
    <n v="1761"/>
    <x v="4"/>
    <x v="5"/>
    <n v="616350"/>
    <n v="43144.5"/>
    <n v="573205.5"/>
    <n v="457860"/>
    <n v="115345.5"/>
    <x v="6"/>
  </r>
  <r>
    <x v="4"/>
    <x v="0"/>
    <x v="2"/>
    <x v="0"/>
    <n v="2993"/>
    <x v="5"/>
    <x v="6"/>
    <n v="897900"/>
    <n v="89790"/>
    <n v="808110"/>
    <n v="748250"/>
    <n v="59860"/>
    <x v="6"/>
  </r>
  <r>
    <x v="0"/>
    <x v="0"/>
    <x v="1"/>
    <x v="0"/>
    <n v="606"/>
    <x v="1"/>
    <x v="1"/>
    <n v="12120"/>
    <n v="1696.8000000000002"/>
    <n v="10423.200000000001"/>
    <n v="6060"/>
    <n v="4363.2000000000007"/>
    <x v="7"/>
  </r>
  <r>
    <x v="1"/>
    <x v="0"/>
    <x v="2"/>
    <x v="3"/>
    <n v="1953"/>
    <x v="2"/>
    <x v="2"/>
    <n v="23436"/>
    <n v="0"/>
    <n v="23436"/>
    <n v="5859"/>
    <n v="17577"/>
    <x v="7"/>
  </r>
  <r>
    <x v="0"/>
    <x v="0"/>
    <x v="0"/>
    <x v="1"/>
    <n v="4492"/>
    <x v="9"/>
    <x v="10"/>
    <n v="31447.5"/>
    <n v="314.47500000000002"/>
    <n v="31133.025000000001"/>
    <n v="22462.5"/>
    <n v="8670.5250000000015"/>
    <x v="7"/>
  </r>
  <r>
    <x v="3"/>
    <x v="0"/>
    <x v="0"/>
    <x v="2"/>
    <n v="3675"/>
    <x v="1"/>
    <x v="4"/>
    <n v="55125"/>
    <n v="4961.25"/>
    <n v="50163.75"/>
    <n v="36750"/>
    <n v="13413.75"/>
    <x v="7"/>
  </r>
  <r>
    <x v="2"/>
    <x v="0"/>
    <x v="3"/>
    <x v="0"/>
    <n v="3445"/>
    <x v="10"/>
    <x v="11"/>
    <n v="430687.5"/>
    <n v="43068.75"/>
    <n v="387618.75"/>
    <n v="413460"/>
    <n v="-25841.25"/>
    <x v="7"/>
  </r>
  <r>
    <x v="0"/>
    <x v="0"/>
    <x v="4"/>
    <x v="2"/>
    <n v="1351"/>
    <x v="11"/>
    <x v="12"/>
    <n v="473025"/>
    <n v="42572.25"/>
    <n v="430452.75"/>
    <n v="351390"/>
    <n v="79062.75"/>
    <x v="7"/>
  </r>
  <r>
    <x v="4"/>
    <x v="0"/>
    <x v="5"/>
    <x v="1"/>
    <n v="2301"/>
    <x v="5"/>
    <x v="6"/>
    <n v="690300"/>
    <n v="6903"/>
    <n v="683397"/>
    <n v="575250"/>
    <n v="108147"/>
    <x v="7"/>
  </r>
  <r>
    <x v="3"/>
    <x v="0"/>
    <x v="1"/>
    <x v="0"/>
    <n v="790"/>
    <x v="1"/>
    <x v="4"/>
    <n v="11850"/>
    <n v="1185"/>
    <n v="10665"/>
    <n v="7900"/>
    <n v="2765"/>
    <x v="8"/>
  </r>
  <r>
    <x v="0"/>
    <x v="0"/>
    <x v="0"/>
    <x v="2"/>
    <n v="2327"/>
    <x v="0"/>
    <x v="0"/>
    <n v="16289"/>
    <n v="814.45"/>
    <n v="15474.55"/>
    <n v="11635"/>
    <n v="3839.5499999999993"/>
    <x v="8"/>
  </r>
  <r>
    <x v="1"/>
    <x v="0"/>
    <x v="4"/>
    <x v="0"/>
    <n v="1806"/>
    <x v="2"/>
    <x v="2"/>
    <n v="21672"/>
    <n v="3250.8"/>
    <n v="18421.2"/>
    <n v="5418"/>
    <n v="13003.2"/>
    <x v="8"/>
  </r>
  <r>
    <x v="0"/>
    <x v="0"/>
    <x v="3"/>
    <x v="0"/>
    <n v="1743"/>
    <x v="1"/>
    <x v="1"/>
    <n v="34860"/>
    <n v="4880.3999999999996"/>
    <n v="29979.599999999999"/>
    <n v="17430"/>
    <n v="12549.599999999999"/>
    <x v="8"/>
  </r>
  <r>
    <x v="2"/>
    <x v="0"/>
    <x v="2"/>
    <x v="0"/>
    <n v="2844"/>
    <x v="3"/>
    <x v="3"/>
    <n v="355500"/>
    <n v="49770"/>
    <n v="305730"/>
    <n v="341280"/>
    <n v="-35550"/>
    <x v="8"/>
  </r>
  <r>
    <x v="0"/>
    <x v="0"/>
    <x v="5"/>
    <x v="0"/>
    <n v="2313"/>
    <x v="4"/>
    <x v="5"/>
    <n v="809550"/>
    <n v="80955"/>
    <n v="728595"/>
    <n v="601380"/>
    <n v="127215"/>
    <x v="8"/>
  </r>
  <r>
    <x v="4"/>
    <x v="0"/>
    <x v="0"/>
    <x v="1"/>
    <n v="2918"/>
    <x v="5"/>
    <x v="6"/>
    <n v="875400"/>
    <n v="35016"/>
    <n v="840384"/>
    <n v="729500"/>
    <n v="110884"/>
    <x v="8"/>
  </r>
  <r>
    <x v="1"/>
    <x v="0"/>
    <x v="5"/>
    <x v="1"/>
    <n v="1142"/>
    <x v="2"/>
    <x v="2"/>
    <n v="13704"/>
    <n v="274.08"/>
    <n v="13429.92"/>
    <n v="3426"/>
    <n v="10003.92"/>
    <x v="9"/>
  </r>
  <r>
    <x v="1"/>
    <x v="0"/>
    <x v="0"/>
    <x v="1"/>
    <n v="1142"/>
    <x v="2"/>
    <x v="2"/>
    <n v="13704"/>
    <n v="274.08"/>
    <n v="13429.92"/>
    <n v="3426"/>
    <n v="10003.92"/>
    <x v="9"/>
  </r>
  <r>
    <x v="0"/>
    <x v="0"/>
    <x v="1"/>
    <x v="2"/>
    <n v="2907"/>
    <x v="0"/>
    <x v="0"/>
    <n v="20349"/>
    <n v="1627.92"/>
    <n v="18721.080000000002"/>
    <n v="14535"/>
    <n v="4186.0800000000017"/>
    <x v="9"/>
  </r>
  <r>
    <x v="0"/>
    <x v="0"/>
    <x v="2"/>
    <x v="2"/>
    <n v="2907"/>
    <x v="0"/>
    <x v="0"/>
    <n v="20349"/>
    <n v="1627.92"/>
    <n v="18721.080000000002"/>
    <n v="14535"/>
    <n v="4186.0800000000017"/>
    <x v="9"/>
  </r>
  <r>
    <x v="0"/>
    <x v="0"/>
    <x v="5"/>
    <x v="2"/>
    <n v="1282"/>
    <x v="1"/>
    <x v="1"/>
    <n v="25640"/>
    <n v="2051.1999999999998"/>
    <n v="23588.799999999999"/>
    <n v="12820"/>
    <n v="10768.8"/>
    <x v="9"/>
  </r>
  <r>
    <x v="0"/>
    <x v="0"/>
    <x v="2"/>
    <x v="2"/>
    <n v="1282"/>
    <x v="1"/>
    <x v="1"/>
    <n v="25640"/>
    <n v="2051.1999999999998"/>
    <n v="23588.799999999999"/>
    <n v="12820"/>
    <n v="10768.8"/>
    <x v="9"/>
  </r>
  <r>
    <x v="3"/>
    <x v="0"/>
    <x v="3"/>
    <x v="0"/>
    <n v="2567"/>
    <x v="1"/>
    <x v="4"/>
    <n v="38505"/>
    <n v="5005.6499999999996"/>
    <n v="33499.35"/>
    <n v="25670"/>
    <n v="7829.3499999999985"/>
    <x v="9"/>
  </r>
  <r>
    <x v="3"/>
    <x v="0"/>
    <x v="4"/>
    <x v="0"/>
    <n v="2567"/>
    <x v="1"/>
    <x v="4"/>
    <n v="38505"/>
    <n v="5005.6499999999996"/>
    <n v="33499.35"/>
    <n v="25670"/>
    <n v="7829.3499999999985"/>
    <x v="9"/>
  </r>
  <r>
    <x v="2"/>
    <x v="0"/>
    <x v="0"/>
    <x v="1"/>
    <n v="727"/>
    <x v="3"/>
    <x v="3"/>
    <n v="90875"/>
    <n v="908.75"/>
    <n v="89966.25"/>
    <n v="87240"/>
    <n v="2726.25"/>
    <x v="9"/>
  </r>
  <r>
    <x v="2"/>
    <x v="0"/>
    <x v="4"/>
    <x v="1"/>
    <n v="727"/>
    <x v="3"/>
    <x v="3"/>
    <n v="90875"/>
    <n v="908.75"/>
    <n v="89966.25"/>
    <n v="87240"/>
    <n v="2726.25"/>
    <x v="9"/>
  </r>
  <r>
    <x v="0"/>
    <x v="0"/>
    <x v="0"/>
    <x v="2"/>
    <n v="602"/>
    <x v="4"/>
    <x v="5"/>
    <n v="210700"/>
    <n v="10535"/>
    <n v="200165"/>
    <n v="156520"/>
    <n v="43645"/>
    <x v="9"/>
  </r>
  <r>
    <x v="0"/>
    <x v="0"/>
    <x v="1"/>
    <x v="2"/>
    <n v="602"/>
    <x v="4"/>
    <x v="5"/>
    <n v="210700"/>
    <n v="10535"/>
    <n v="200165"/>
    <n v="156520"/>
    <n v="43645"/>
    <x v="9"/>
  </r>
  <r>
    <x v="4"/>
    <x v="0"/>
    <x v="3"/>
    <x v="2"/>
    <n v="991"/>
    <x v="5"/>
    <x v="6"/>
    <n v="297300"/>
    <n v="14865"/>
    <n v="282435"/>
    <n v="247750"/>
    <n v="34685"/>
    <x v="9"/>
  </r>
  <r>
    <x v="4"/>
    <x v="0"/>
    <x v="0"/>
    <x v="2"/>
    <n v="991"/>
    <x v="5"/>
    <x v="6"/>
    <n v="297300"/>
    <n v="14865"/>
    <n v="282435"/>
    <n v="247750"/>
    <n v="34685"/>
    <x v="9"/>
  </r>
  <r>
    <x v="0"/>
    <x v="0"/>
    <x v="4"/>
    <x v="2"/>
    <n v="436"/>
    <x v="12"/>
    <x v="13"/>
    <n v="8730"/>
    <n v="698.40000000000009"/>
    <n v="8031.6"/>
    <n v="4365"/>
    <n v="3666.6000000000004"/>
    <x v="10"/>
  </r>
  <r>
    <x v="1"/>
    <x v="0"/>
    <x v="0"/>
    <x v="1"/>
    <n v="1369"/>
    <x v="13"/>
    <x v="14"/>
    <n v="16434"/>
    <n v="493.02"/>
    <n v="15940.98"/>
    <n v="4108.5"/>
    <n v="11832.48"/>
    <x v="10"/>
  </r>
  <r>
    <x v="0"/>
    <x v="0"/>
    <x v="3"/>
    <x v="1"/>
    <n v="2529"/>
    <x v="0"/>
    <x v="0"/>
    <n v="17703"/>
    <n v="177.03"/>
    <n v="17525.97"/>
    <n v="12645"/>
    <n v="4880.9700000000012"/>
    <x v="10"/>
  </r>
  <r>
    <x v="3"/>
    <x v="0"/>
    <x v="2"/>
    <x v="0"/>
    <n v="3199"/>
    <x v="14"/>
    <x v="15"/>
    <n v="47992.5"/>
    <n v="5279.1749999999993"/>
    <n v="42713.324999999997"/>
    <n v="31995"/>
    <n v="10718.324999999997"/>
    <x v="10"/>
  </r>
  <r>
    <x v="2"/>
    <x v="0"/>
    <x v="5"/>
    <x v="2"/>
    <n v="3627"/>
    <x v="3"/>
    <x v="3"/>
    <n v="453375"/>
    <n v="22668.75"/>
    <n v="430706.25"/>
    <n v="435240"/>
    <n v="-4533.75"/>
    <x v="10"/>
  </r>
  <r>
    <x v="4"/>
    <x v="0"/>
    <x v="1"/>
    <x v="0"/>
    <n v="2460"/>
    <x v="5"/>
    <x v="6"/>
    <n v="738000"/>
    <n v="103320"/>
    <n v="634680"/>
    <n v="615000"/>
    <n v="19680"/>
    <x v="10"/>
  </r>
  <r>
    <x v="0"/>
    <x v="0"/>
    <x v="0"/>
    <x v="1"/>
    <n v="3450"/>
    <x v="4"/>
    <x v="5"/>
    <n v="1207500"/>
    <n v="48300"/>
    <n v="1159200"/>
    <n v="897000"/>
    <n v="262200"/>
    <x v="10"/>
  </r>
  <r>
    <x v="0"/>
    <x v="0"/>
    <x v="0"/>
    <x v="2"/>
    <n v="678"/>
    <x v="0"/>
    <x v="0"/>
    <n v="4746"/>
    <n v="379.68"/>
    <n v="4366.32"/>
    <n v="3390"/>
    <n v="976.31999999999971"/>
    <x v="11"/>
  </r>
  <r>
    <x v="1"/>
    <x v="0"/>
    <x v="2"/>
    <x v="3"/>
    <n v="2141"/>
    <x v="2"/>
    <x v="2"/>
    <n v="25692"/>
    <n v="0"/>
    <n v="25692"/>
    <n v="6423"/>
    <n v="19269"/>
    <x v="11"/>
  </r>
  <r>
    <x v="3"/>
    <x v="0"/>
    <x v="0"/>
    <x v="2"/>
    <n v="2198"/>
    <x v="1"/>
    <x v="4"/>
    <n v="32970"/>
    <n v="1978.2"/>
    <n v="30991.8"/>
    <n v="21980"/>
    <n v="9011.7999999999993"/>
    <x v="11"/>
  </r>
  <r>
    <x v="0"/>
    <x v="0"/>
    <x v="1"/>
    <x v="2"/>
    <n v="2832"/>
    <x v="1"/>
    <x v="1"/>
    <n v="56640"/>
    <n v="2832"/>
    <n v="53808"/>
    <n v="28320"/>
    <n v="25488"/>
    <x v="11"/>
  </r>
  <r>
    <x v="2"/>
    <x v="0"/>
    <x v="1"/>
    <x v="3"/>
    <n v="2821"/>
    <x v="3"/>
    <x v="3"/>
    <n v="352625"/>
    <n v="0"/>
    <n v="352625"/>
    <n v="338520"/>
    <n v="14105"/>
    <x v="11"/>
  </r>
  <r>
    <x v="4"/>
    <x v="0"/>
    <x v="4"/>
    <x v="0"/>
    <n v="2541"/>
    <x v="5"/>
    <x v="6"/>
    <n v="762300"/>
    <n v="106722"/>
    <n v="655578"/>
    <n v="635250"/>
    <n v="20328"/>
    <x v="11"/>
  </r>
  <r>
    <x v="0"/>
    <x v="0"/>
    <x v="4"/>
    <x v="0"/>
    <n v="2807"/>
    <x v="4"/>
    <x v="5"/>
    <n v="982450"/>
    <n v="98245"/>
    <n v="884205"/>
    <n v="729820"/>
    <n v="154385"/>
    <x v="11"/>
  </r>
  <r>
    <x v="0"/>
    <x v="0"/>
    <x v="5"/>
    <x v="0"/>
    <n v="2328"/>
    <x v="0"/>
    <x v="0"/>
    <n v="16296"/>
    <n v="1629.6"/>
    <n v="14666.4"/>
    <n v="11640"/>
    <n v="3026.3999999999996"/>
    <x v="12"/>
  </r>
  <r>
    <x v="0"/>
    <x v="0"/>
    <x v="0"/>
    <x v="1"/>
    <n v="1056"/>
    <x v="1"/>
    <x v="1"/>
    <n v="21120"/>
    <n v="844.8"/>
    <n v="20275.2"/>
    <n v="10560"/>
    <n v="9715.2000000000007"/>
    <x v="12"/>
  </r>
  <r>
    <x v="1"/>
    <x v="0"/>
    <x v="3"/>
    <x v="1"/>
    <n v="1947"/>
    <x v="2"/>
    <x v="2"/>
    <n v="23364"/>
    <n v="700.92"/>
    <n v="22663.08"/>
    <n v="5841"/>
    <n v="16822.080000000002"/>
    <x v="12"/>
  </r>
  <r>
    <x v="3"/>
    <x v="0"/>
    <x v="0"/>
    <x v="0"/>
    <n v="1767"/>
    <x v="1"/>
    <x v="4"/>
    <n v="26505"/>
    <n v="3710.7"/>
    <n v="22794.3"/>
    <n v="17670"/>
    <n v="5124.2999999999993"/>
    <x v="12"/>
  </r>
  <r>
    <x v="2"/>
    <x v="0"/>
    <x v="1"/>
    <x v="0"/>
    <n v="1596"/>
    <x v="3"/>
    <x v="3"/>
    <n v="199500"/>
    <n v="19950"/>
    <n v="179550"/>
    <n v="191520"/>
    <n v="-11970"/>
    <x v="12"/>
  </r>
  <r>
    <x v="4"/>
    <x v="0"/>
    <x v="4"/>
    <x v="2"/>
    <n v="1867"/>
    <x v="5"/>
    <x v="6"/>
    <n v="560100"/>
    <n v="50409"/>
    <n v="509691"/>
    <n v="466750"/>
    <n v="42941"/>
    <x v="12"/>
  </r>
  <r>
    <x v="0"/>
    <x v="0"/>
    <x v="2"/>
    <x v="2"/>
    <n v="2071"/>
    <x v="4"/>
    <x v="5"/>
    <n v="724850"/>
    <n v="65236.5"/>
    <n v="659613.5"/>
    <n v="538460"/>
    <n v="121153.5"/>
    <x v="12"/>
  </r>
  <r>
    <x v="0"/>
    <x v="0"/>
    <x v="0"/>
    <x v="3"/>
    <n v="1143"/>
    <x v="0"/>
    <x v="0"/>
    <n v="8001"/>
    <n v="0"/>
    <n v="8001"/>
    <n v="5715"/>
    <n v="2286"/>
    <x v="13"/>
  </r>
  <r>
    <x v="0"/>
    <x v="0"/>
    <x v="2"/>
    <x v="3"/>
    <n v="1143"/>
    <x v="0"/>
    <x v="0"/>
    <n v="8001"/>
    <n v="0"/>
    <n v="8001"/>
    <n v="5715"/>
    <n v="2286"/>
    <x v="13"/>
  </r>
  <r>
    <x v="3"/>
    <x v="0"/>
    <x v="0"/>
    <x v="2"/>
    <n v="1153"/>
    <x v="1"/>
    <x v="4"/>
    <n v="17295"/>
    <n v="1037.7"/>
    <n v="16257.3"/>
    <n v="11530"/>
    <n v="4727.2999999999993"/>
    <x v="13"/>
  </r>
  <r>
    <x v="3"/>
    <x v="0"/>
    <x v="4"/>
    <x v="2"/>
    <n v="1153"/>
    <x v="1"/>
    <x v="4"/>
    <n v="17295"/>
    <n v="1037.7"/>
    <n v="16257.3"/>
    <n v="11530"/>
    <n v="4727.2999999999993"/>
    <x v="13"/>
  </r>
  <r>
    <x v="1"/>
    <x v="0"/>
    <x v="0"/>
    <x v="0"/>
    <n v="2914"/>
    <x v="2"/>
    <x v="2"/>
    <n v="34968"/>
    <n v="4895.5200000000004"/>
    <n v="30072.48"/>
    <n v="8742"/>
    <n v="21330.48"/>
    <x v="13"/>
  </r>
  <r>
    <x v="1"/>
    <x v="0"/>
    <x v="2"/>
    <x v="0"/>
    <n v="2914"/>
    <x v="2"/>
    <x v="2"/>
    <n v="34968"/>
    <n v="4895.5200000000004"/>
    <n v="30072.48"/>
    <n v="8742"/>
    <n v="21330.48"/>
    <x v="13"/>
  </r>
  <r>
    <x v="0"/>
    <x v="0"/>
    <x v="5"/>
    <x v="1"/>
    <n v="1566"/>
    <x v="1"/>
    <x v="1"/>
    <n v="31320"/>
    <n v="626.4"/>
    <n v="30693.599999999999"/>
    <n v="15660"/>
    <n v="15033.599999999999"/>
    <x v="13"/>
  </r>
  <r>
    <x v="0"/>
    <x v="0"/>
    <x v="1"/>
    <x v="1"/>
    <n v="1566"/>
    <x v="1"/>
    <x v="1"/>
    <n v="31320"/>
    <n v="626.4"/>
    <n v="30693.599999999999"/>
    <n v="15660"/>
    <n v="15033.599999999999"/>
    <x v="13"/>
  </r>
  <r>
    <x v="2"/>
    <x v="0"/>
    <x v="0"/>
    <x v="2"/>
    <n v="861"/>
    <x v="3"/>
    <x v="3"/>
    <n v="107625"/>
    <n v="5381.25"/>
    <n v="102243.75"/>
    <n v="103320"/>
    <n v="-1076.25"/>
    <x v="13"/>
  </r>
  <r>
    <x v="2"/>
    <x v="0"/>
    <x v="1"/>
    <x v="2"/>
    <n v="861"/>
    <x v="3"/>
    <x v="3"/>
    <n v="107625"/>
    <n v="5381.25"/>
    <n v="102243.75"/>
    <n v="103320"/>
    <n v="-1076.25"/>
    <x v="13"/>
  </r>
  <r>
    <x v="4"/>
    <x v="0"/>
    <x v="3"/>
    <x v="0"/>
    <n v="1010"/>
    <x v="5"/>
    <x v="6"/>
    <n v="303000"/>
    <n v="42420"/>
    <n v="260580"/>
    <n v="252500"/>
    <n v="8080"/>
    <x v="13"/>
  </r>
  <r>
    <x v="4"/>
    <x v="0"/>
    <x v="4"/>
    <x v="0"/>
    <n v="1010"/>
    <x v="5"/>
    <x v="6"/>
    <n v="303000"/>
    <n v="42420"/>
    <n v="260580"/>
    <n v="252500"/>
    <n v="8080"/>
    <x v="13"/>
  </r>
  <r>
    <x v="0"/>
    <x v="0"/>
    <x v="1"/>
    <x v="0"/>
    <n v="986"/>
    <x v="4"/>
    <x v="5"/>
    <n v="345100"/>
    <n v="41412"/>
    <n v="303688"/>
    <n v="256360"/>
    <n v="47328"/>
    <x v="13"/>
  </r>
  <r>
    <x v="0"/>
    <x v="0"/>
    <x v="4"/>
    <x v="0"/>
    <n v="986"/>
    <x v="4"/>
    <x v="5"/>
    <n v="345100"/>
    <n v="41412"/>
    <n v="303688"/>
    <n v="256360"/>
    <n v="47328"/>
    <x v="13"/>
  </r>
  <r>
    <x v="0"/>
    <x v="0"/>
    <x v="1"/>
    <x v="2"/>
    <n v="547"/>
    <x v="0"/>
    <x v="0"/>
    <n v="3829"/>
    <n v="268.02999999999997"/>
    <n v="3560.9700000000003"/>
    <n v="2735"/>
    <n v="825.97000000000025"/>
    <x v="14"/>
  </r>
  <r>
    <x v="0"/>
    <x v="0"/>
    <x v="2"/>
    <x v="1"/>
    <n v="1236"/>
    <x v="1"/>
    <x v="1"/>
    <n v="24720"/>
    <n v="494.4"/>
    <n v="24225.599999999999"/>
    <n v="12360"/>
    <n v="11865.599999999999"/>
    <x v="14"/>
  </r>
  <r>
    <x v="3"/>
    <x v="0"/>
    <x v="3"/>
    <x v="2"/>
    <n v="2030"/>
    <x v="1"/>
    <x v="4"/>
    <n v="30450"/>
    <n v="1827"/>
    <n v="28623"/>
    <n v="20300"/>
    <n v="8323"/>
    <x v="14"/>
  </r>
  <r>
    <x v="1"/>
    <x v="0"/>
    <x v="5"/>
    <x v="2"/>
    <n v="2723"/>
    <x v="2"/>
    <x v="2"/>
    <n v="32676"/>
    <n v="1960.56"/>
    <n v="30715.439999999999"/>
    <n v="8169"/>
    <n v="22546.44"/>
    <x v="14"/>
  </r>
  <r>
    <x v="2"/>
    <x v="0"/>
    <x v="4"/>
    <x v="0"/>
    <n v="2387"/>
    <x v="3"/>
    <x v="3"/>
    <n v="298375"/>
    <n v="35805"/>
    <n v="262570"/>
    <n v="286440"/>
    <n v="-23870"/>
    <x v="14"/>
  </r>
  <r>
    <x v="0"/>
    <x v="0"/>
    <x v="0"/>
    <x v="0"/>
    <n v="1177"/>
    <x v="4"/>
    <x v="5"/>
    <n v="411950"/>
    <n v="57673"/>
    <n v="354277"/>
    <n v="306020"/>
    <n v="48257"/>
    <x v="14"/>
  </r>
  <r>
    <x v="4"/>
    <x v="0"/>
    <x v="0"/>
    <x v="1"/>
    <n v="2905"/>
    <x v="5"/>
    <x v="6"/>
    <n v="871500"/>
    <n v="8715"/>
    <n v="862785"/>
    <n v="726250"/>
    <n v="136535"/>
    <x v="14"/>
  </r>
  <r>
    <x v="0"/>
    <x v="0"/>
    <x v="3"/>
    <x v="2"/>
    <n v="570"/>
    <x v="0"/>
    <x v="0"/>
    <n v="3990"/>
    <n v="199.5"/>
    <n v="3790.5"/>
    <n v="2850"/>
    <n v="940.5"/>
    <x v="15"/>
  </r>
  <r>
    <x v="0"/>
    <x v="0"/>
    <x v="4"/>
    <x v="2"/>
    <n v="570"/>
    <x v="0"/>
    <x v="0"/>
    <n v="3990"/>
    <n v="199.5"/>
    <n v="3790.5"/>
    <n v="2850"/>
    <n v="940.5"/>
    <x v="15"/>
  </r>
  <r>
    <x v="3"/>
    <x v="0"/>
    <x v="5"/>
    <x v="3"/>
    <n v="615"/>
    <x v="1"/>
    <x v="4"/>
    <n v="9225"/>
    <n v="0"/>
    <n v="9225"/>
    <n v="6150"/>
    <n v="3075"/>
    <x v="15"/>
  </r>
  <r>
    <x v="3"/>
    <x v="0"/>
    <x v="2"/>
    <x v="3"/>
    <n v="615"/>
    <x v="1"/>
    <x v="4"/>
    <n v="9225"/>
    <n v="0"/>
    <n v="9225"/>
    <n v="6150"/>
    <n v="3075"/>
    <x v="15"/>
  </r>
  <r>
    <x v="1"/>
    <x v="0"/>
    <x v="0"/>
    <x v="0"/>
    <n v="914"/>
    <x v="2"/>
    <x v="2"/>
    <n v="10968"/>
    <n v="1645.2"/>
    <n v="9322.7999999999993"/>
    <n v="2742"/>
    <n v="6580.7999999999993"/>
    <x v="15"/>
  </r>
  <r>
    <x v="1"/>
    <x v="0"/>
    <x v="1"/>
    <x v="0"/>
    <n v="914"/>
    <x v="2"/>
    <x v="2"/>
    <n v="10968"/>
    <n v="1645.2"/>
    <n v="9322.7999999999993"/>
    <n v="2742"/>
    <n v="6580.7999999999993"/>
    <x v="15"/>
  </r>
  <r>
    <x v="0"/>
    <x v="0"/>
    <x v="0"/>
    <x v="2"/>
    <n v="2663"/>
    <x v="1"/>
    <x v="1"/>
    <n v="53260"/>
    <n v="2663"/>
    <n v="50597"/>
    <n v="26630"/>
    <n v="23967"/>
    <x v="15"/>
  </r>
  <r>
    <x v="0"/>
    <x v="0"/>
    <x v="4"/>
    <x v="2"/>
    <n v="2663"/>
    <x v="1"/>
    <x v="1"/>
    <n v="53260"/>
    <n v="2663"/>
    <n v="50597"/>
    <n v="26630"/>
    <n v="23967"/>
    <x v="15"/>
  </r>
  <r>
    <x v="0"/>
    <x v="0"/>
    <x v="3"/>
    <x v="1"/>
    <n v="274"/>
    <x v="4"/>
    <x v="5"/>
    <n v="95900"/>
    <n v="3836"/>
    <n v="92064"/>
    <n v="71240"/>
    <n v="20824"/>
    <x v="15"/>
  </r>
  <r>
    <x v="0"/>
    <x v="0"/>
    <x v="0"/>
    <x v="1"/>
    <n v="274"/>
    <x v="4"/>
    <x v="5"/>
    <n v="95900"/>
    <n v="3836"/>
    <n v="92064"/>
    <n v="71240"/>
    <n v="20824"/>
    <x v="15"/>
  </r>
  <r>
    <x v="2"/>
    <x v="0"/>
    <x v="5"/>
    <x v="2"/>
    <n v="2797"/>
    <x v="3"/>
    <x v="3"/>
    <n v="349625"/>
    <n v="31466.25"/>
    <n v="318158.75"/>
    <n v="335640"/>
    <n v="-17481.25"/>
    <x v="15"/>
  </r>
  <r>
    <x v="2"/>
    <x v="0"/>
    <x v="0"/>
    <x v="2"/>
    <n v="2797"/>
    <x v="3"/>
    <x v="3"/>
    <n v="349625"/>
    <n v="31466.25"/>
    <n v="318158.75"/>
    <n v="335640"/>
    <n v="-17481.25"/>
    <x v="15"/>
  </r>
  <r>
    <x v="4"/>
    <x v="0"/>
    <x v="1"/>
    <x v="2"/>
    <n v="1372"/>
    <x v="5"/>
    <x v="6"/>
    <n v="411600"/>
    <n v="28812"/>
    <n v="382788"/>
    <n v="343000"/>
    <n v="39788"/>
    <x v="15"/>
  </r>
  <r>
    <x v="4"/>
    <x v="0"/>
    <x v="2"/>
    <x v="2"/>
    <n v="1372"/>
    <x v="5"/>
    <x v="6"/>
    <n v="411600"/>
    <n v="28812"/>
    <n v="382788"/>
    <n v="343000"/>
    <n v="39788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F83D29-0707-4CA7-BEB3-9AF8F0106648}" name="PivotTable1" cacheId="3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G3:J29" firstHeaderRow="1" firstDataRow="1" firstDataCol="3"/>
  <pivotFields count="4">
    <pivotField axis="axisRow" compact="0" outline="0" subtotalTop="0" showAll="0" sortType="descending" defaultSubtotal="0">
      <items count="3">
        <item x="0"/>
        <item h="1" x="1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2"/>
        <item x="3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5">
        <item x="1"/>
        <item x="9"/>
        <item x="4"/>
        <item x="3"/>
        <item x="10"/>
        <item x="7"/>
        <item x="0"/>
        <item x="20"/>
        <item x="18"/>
        <item x="12"/>
        <item x="5"/>
        <item x="14"/>
        <item x="15"/>
        <item x="8"/>
        <item x="19"/>
        <item x="11"/>
        <item x="13"/>
        <item x="23"/>
        <item x="22"/>
        <item x="16"/>
        <item x="2"/>
        <item x="6"/>
        <item x="24"/>
        <item x="21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26">
    <i>
      <x/>
      <x/>
      <x v="1"/>
    </i>
    <i r="2">
      <x v="9"/>
    </i>
    <i r="2">
      <x v="11"/>
    </i>
    <i r="2">
      <x v="12"/>
    </i>
    <i r="2">
      <x v="15"/>
    </i>
    <i r="2">
      <x v="21"/>
    </i>
    <i r="1">
      <x v="1"/>
      <x v="5"/>
    </i>
    <i r="2">
      <x v="13"/>
    </i>
    <i r="2">
      <x v="16"/>
    </i>
    <i r="2">
      <x v="22"/>
    </i>
    <i r="1">
      <x v="2"/>
      <x/>
    </i>
    <i r="2">
      <x v="4"/>
    </i>
    <i r="2">
      <x v="7"/>
    </i>
    <i r="2">
      <x v="10"/>
    </i>
    <i r="2">
      <x v="18"/>
    </i>
    <i r="2">
      <x v="19"/>
    </i>
    <i r="2">
      <x v="20"/>
    </i>
    <i r="2">
      <x v="23"/>
    </i>
    <i r="1">
      <x v="3"/>
      <x v="2"/>
    </i>
    <i r="2">
      <x v="3"/>
    </i>
    <i r="2">
      <x v="6"/>
    </i>
    <i r="2">
      <x v="8"/>
    </i>
    <i r="2">
      <x v="14"/>
    </i>
    <i r="2">
      <x v="17"/>
    </i>
    <i r="2">
      <x v="24"/>
    </i>
    <i t="grand">
      <x/>
    </i>
  </rowItems>
  <colItems count="1">
    <i/>
  </colItems>
  <dataFields count="1">
    <dataField name="Sum of Sales" fld="3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4CEF84-64E1-4797-B357-19A7C8A52EE0}" name="PivotTable3" cacheId="4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3:C9" firstHeaderRow="1" firstDataRow="1" firstDataCol="1"/>
  <pivotFields count="16">
    <pivotField axis="axisRow" compact="0" outline="0" subtotalTop="0" showAll="0" defaultSubtotal="0">
      <items count="5">
        <item x="1"/>
        <item x="2"/>
        <item x="0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6">
        <item x="2"/>
        <item x="3"/>
        <item x="5"/>
        <item x="0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4">
        <item sd="0" x="0"/>
        <item sd="0" x="1"/>
        <item sd="0" x="2"/>
        <item sd="0"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Sales" fld="9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625274-F092-4E17-B71E-1EA1A6514645}" name="RevenueData" displayName="RevenueData" ref="F4:L10" totalsRowShown="0" headerRowDxfId="18" dataDxfId="17">
  <autoFilter ref="F4:L10" xr:uid="{04625274-F092-4E17-B71E-1EA1A6514645}"/>
  <tableColumns count="7">
    <tableColumn id="1" xr3:uid="{F655AF95-7FD7-4090-AEFD-D63CB3C0A2C7}" name="Product" dataDxfId="16"/>
    <tableColumn id="2" xr3:uid="{45F891B5-BB00-4A1D-A907-90FF5D771961}" name="Canada" dataDxfId="15" dataCellStyle="Comma"/>
    <tableColumn id="3" xr3:uid="{C0018A8D-74E6-4D7A-B4C8-487A6E101F1D}" name="France" dataDxfId="14" dataCellStyle="Comma"/>
    <tableColumn id="4" xr3:uid="{BE409431-6E6A-4C46-89D8-E10803E50C4F}" name="Germany" dataDxfId="13" dataCellStyle="Comma"/>
    <tableColumn id="5" xr3:uid="{78073F5B-0DD5-44AE-A453-A2B4DC1AFFB6}" name="Mexico" dataDxfId="12" dataCellStyle="Comma"/>
    <tableColumn id="6" xr3:uid="{B904F76D-E22D-4507-8D8E-13D624FDCD82}" name="USA" dataDxfId="11" dataCellStyle="Comma"/>
    <tableColumn id="7" xr3:uid="{2ACEC87B-5BF3-4F8F-A8B9-9D1CD43EF219}" name="Total Revenue" dataDxfId="10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62C876-57FA-4310-B7C4-CDC87B2C76B2}" name="Table1" displayName="Table1" ref="G3:J78" totalsRowShown="0" headerRowDxfId="9">
  <autoFilter ref="G3:J78" xr:uid="{BC62C876-57FA-4310-B7C4-CDC87B2C76B2}"/>
  <tableColumns count="4">
    <tableColumn id="1" xr3:uid="{5D543D91-34E3-4E48-9183-4E64958AFC5E}" name="Year" dataDxfId="8"/>
    <tableColumn id="2" xr3:uid="{A4438921-24BE-467E-BB0F-12E5212D3DC0}" name="Category" dataDxfId="7"/>
    <tableColumn id="3" xr3:uid="{C9D13DE6-399B-482F-A55F-23A3FFB3AA54}" name="Product" dataDxfId="6"/>
    <tableColumn id="4" xr3:uid="{F9DF5BF8-70F8-44D0-83C5-5DDEDAF47DD6}" name="Sales" dataDxfId="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2537360-C6F8-48DC-960E-3CE015923071}" name="Table15" displayName="Table15" ref="B3:E78" totalsRowShown="0" headerRowDxfId="4">
  <autoFilter ref="B3:E78" xr:uid="{BC62C876-57FA-4310-B7C4-CDC87B2C76B2}"/>
  <sortState xmlns:xlrd2="http://schemas.microsoft.com/office/spreadsheetml/2017/richdata2" ref="B4:E78">
    <sortCondition descending="1" ref="B3:B78"/>
  </sortState>
  <tableColumns count="4">
    <tableColumn id="1" xr3:uid="{6B240D77-13D7-49B5-ACA2-50386BAF5D90}" name="Year" dataDxfId="3"/>
    <tableColumn id="2" xr3:uid="{4B9E5531-4262-4D8D-A8AC-D72A7A72AD64}" name="Category" dataDxfId="2"/>
    <tableColumn id="3" xr3:uid="{0D335130-D30E-47E6-87C3-D81836CC7675}" name="Product" dataDxfId="1"/>
    <tableColumn id="4" xr3:uid="{63FC68A1-6F47-42DF-9B49-5AA1AA2C932C}" name="Sal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://www.myonlinetraininghub.com/excel-webinars" TargetMode="External"/><Relationship Id="rId21" Type="http://schemas.openxmlformats.org/officeDocument/2006/relationships/drawing" Target="../drawings/drawing8.xml"/><Relationship Id="rId7" Type="http://schemas.openxmlformats.org/officeDocument/2006/relationships/hyperlink" Target="https://www.myonlinetraininghub.com/excel-dashboard-course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hyperlink" Target="https://www.myonlinetraininghub.com/microsoft-word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power-bi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unctions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s://www.myonlinetraininghub.com/excel-forum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448AE-67F7-42F8-A55A-87F47BFC1CEF}">
  <dimension ref="A1:Q30"/>
  <sheetViews>
    <sheetView showGridLines="0" showRowColHeaders="0" tabSelected="1" workbookViewId="0">
      <selection activeCell="Q3" sqref="Q3"/>
    </sheetView>
  </sheetViews>
  <sheetFormatPr defaultColWidth="0" defaultRowHeight="15" customHeight="1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7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/>
    <row r="3" spans="1:17" ht="18.75" x14ac:dyDescent="0.3">
      <c r="B3" s="5" t="s">
        <v>1</v>
      </c>
    </row>
    <row r="4" spans="1:17" ht="18.75" x14ac:dyDescent="0.25">
      <c r="B4" s="6" t="s">
        <v>2</v>
      </c>
    </row>
    <row r="5" spans="1:17" ht="18.75" x14ac:dyDescent="0.25">
      <c r="B5" s="6" t="s">
        <v>3</v>
      </c>
    </row>
    <row r="6" spans="1:17" ht="18.75" x14ac:dyDescent="0.25">
      <c r="B6" s="6" t="s">
        <v>4</v>
      </c>
    </row>
    <row r="7" spans="1:17" ht="18.75" x14ac:dyDescent="0.25">
      <c r="B7" s="6"/>
    </row>
    <row r="8" spans="1:17" ht="18.75" x14ac:dyDescent="0.25">
      <c r="B8" s="6" t="s">
        <v>5</v>
      </c>
    </row>
    <row r="9" spans="1:17" x14ac:dyDescent="0.25"/>
    <row r="10" spans="1:17" ht="18.75" x14ac:dyDescent="0.25">
      <c r="B10" s="6" t="s">
        <v>6</v>
      </c>
    </row>
    <row r="11" spans="1:17" ht="18.75" x14ac:dyDescent="0.25">
      <c r="B11" s="6" t="s">
        <v>7</v>
      </c>
    </row>
    <row r="30" spans="2:2" hidden="1" x14ac:dyDescent="0.25">
      <c r="B30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51F1-0960-4650-BC6D-021B2F78A774}">
  <dimension ref="A1:P35"/>
  <sheetViews>
    <sheetView showGridLines="0" zoomScale="115" zoomScaleNormal="115" workbookViewId="0">
      <selection activeCell="G7" sqref="G7"/>
    </sheetView>
  </sheetViews>
  <sheetFormatPr defaultRowHeight="16.5" x14ac:dyDescent="0.3"/>
  <cols>
    <col min="1" max="1" width="3.42578125" style="4" customWidth="1"/>
    <col min="2" max="2" width="11" style="4" customWidth="1"/>
    <col min="3" max="3" width="12.7109375" style="4" bestFit="1" customWidth="1"/>
    <col min="4" max="4" width="35.42578125" style="4" bestFit="1" customWidth="1"/>
    <col min="5" max="5" width="15.5703125" style="4" customWidth="1"/>
    <col min="6" max="6" width="18.5703125" style="4" customWidth="1"/>
    <col min="7" max="7" width="24.7109375" style="4" bestFit="1" customWidth="1"/>
    <col min="8" max="8" width="10" style="4" bestFit="1" customWidth="1"/>
    <col min="9" max="9" width="11.85546875" style="4" bestFit="1" customWidth="1"/>
    <col min="10" max="10" width="10" style="4" bestFit="1" customWidth="1"/>
    <col min="11" max="11" width="9.28515625" style="4" bestFit="1" customWidth="1"/>
    <col min="12" max="15" width="9.28515625" style="4" customWidth="1"/>
    <col min="16" max="16" width="17" style="4" bestFit="1" customWidth="1"/>
    <col min="17" max="18" width="15.85546875" style="4" customWidth="1"/>
    <col min="19" max="16384" width="9.140625" style="4"/>
  </cols>
  <sheetData>
    <row r="1" spans="1:16" s="9" customFormat="1" ht="48.75" customHeight="1" x14ac:dyDescent="0.3">
      <c r="A1" s="7" t="s">
        <v>111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3" spans="1:16" x14ac:dyDescent="0.3">
      <c r="B3" s="15" t="s">
        <v>114</v>
      </c>
      <c r="C3" s="11"/>
      <c r="D3" s="11"/>
    </row>
    <row r="5" spans="1:16" x14ac:dyDescent="0.3">
      <c r="B5" s="10" t="s">
        <v>53</v>
      </c>
      <c r="C5" s="16" t="s">
        <v>112</v>
      </c>
      <c r="D5" s="13" t="s">
        <v>113</v>
      </c>
    </row>
    <row r="6" spans="1:16" x14ac:dyDescent="0.3">
      <c r="B6" s="22" t="str" cm="1">
        <f t="array" ref="B6:B11">_xlfn._TRO_TRAILING('Annual Revenue'!A2:A15)</f>
        <v>Amarilla</v>
      </c>
      <c r="C6" s="23" cm="1">
        <f t="array" ref="C6:C11">_xlfn._TRO_TRAILING('Annual Revenue'!G2:G15)</f>
        <v>17747116.060000002</v>
      </c>
      <c r="D6" s="14" t="str">
        <f ca="1">IFERROR(_xlfn.FORMULATEXT(C6),"")</f>
        <v>='Annual Revenue'!G2:.G15</v>
      </c>
    </row>
    <row r="7" spans="1:16" x14ac:dyDescent="0.3">
      <c r="B7" s="22" t="str">
        <v>Carretera</v>
      </c>
      <c r="C7" s="23">
        <v>13815307.885</v>
      </c>
      <c r="D7" s="14"/>
    </row>
    <row r="8" spans="1:16" x14ac:dyDescent="0.3">
      <c r="B8" s="22" t="str">
        <v>Montana</v>
      </c>
      <c r="C8" s="23">
        <v>15390801.879999999</v>
      </c>
      <c r="D8" s="14"/>
    </row>
    <row r="9" spans="1:16" x14ac:dyDescent="0.3">
      <c r="B9" s="22" t="str">
        <v>Paseo</v>
      </c>
      <c r="C9" s="23">
        <v>33011143.949999999</v>
      </c>
      <c r="D9" s="14"/>
    </row>
    <row r="10" spans="1:16" x14ac:dyDescent="0.3">
      <c r="B10" s="22" t="str">
        <v>Velo</v>
      </c>
      <c r="C10" s="23">
        <v>18250059.465</v>
      </c>
      <c r="D10" s="14"/>
    </row>
    <row r="11" spans="1:16" x14ac:dyDescent="0.3">
      <c r="B11" s="22" t="str">
        <v>VTT</v>
      </c>
      <c r="C11" s="23">
        <v>20511921.02</v>
      </c>
      <c r="D11" s="14"/>
    </row>
    <row r="12" spans="1:16" x14ac:dyDescent="0.3">
      <c r="B12" s="22"/>
      <c r="C12" s="23"/>
      <c r="D12" s="14"/>
    </row>
    <row r="13" spans="1:16" x14ac:dyDescent="0.3">
      <c r="B13" s="22"/>
      <c r="C13" s="23"/>
      <c r="D13" s="14"/>
    </row>
    <row r="15" spans="1:16" x14ac:dyDescent="0.3">
      <c r="B15" s="15" t="s">
        <v>115</v>
      </c>
      <c r="C15" s="11"/>
      <c r="D15" s="11"/>
    </row>
    <row r="17" spans="2:4" x14ac:dyDescent="0.3">
      <c r="B17" s="10" t="s">
        <v>53</v>
      </c>
      <c r="C17" s="16" t="s">
        <v>112</v>
      </c>
      <c r="D17" s="13" t="s">
        <v>113</v>
      </c>
    </row>
    <row r="18" spans="2:4" x14ac:dyDescent="0.3">
      <c r="B18" s="4" t="str">
        <f>[1]Sheet1!A2</f>
        <v>Amarilla</v>
      </c>
      <c r="C18" s="12">
        <f>[1]Sheet1!G2</f>
        <v>17747116.060000002</v>
      </c>
      <c r="D18" s="14" t="str">
        <f ca="1">IFERROR(_xlfn.FORMULATEXT(C18),"")</f>
        <v>='https://365moth-my.sharepoint.com/personal/website_myonlinetraininghub_com/Documents/Blog Posts/Link Data in Another Sheet/Video Extract Data Automatically/[Annual Revenue.xlsx]Sheet1'!G2</v>
      </c>
    </row>
    <row r="19" spans="2:4" x14ac:dyDescent="0.3">
      <c r="B19" s="4" t="str">
        <f>[1]Sheet1!A3</f>
        <v>Carretera</v>
      </c>
      <c r="C19" s="12">
        <f>[1]Sheet1!G3</f>
        <v>21205103.544999998</v>
      </c>
      <c r="D19" s="14"/>
    </row>
    <row r="20" spans="2:4" x14ac:dyDescent="0.3">
      <c r="B20" s="4" t="str">
        <f>[1]Sheet1!A4</f>
        <v>Montana</v>
      </c>
      <c r="C20" s="12">
        <f>[1]Sheet1!G4</f>
        <v>15390801.879999999</v>
      </c>
      <c r="D20" s="14"/>
    </row>
    <row r="21" spans="2:4" x14ac:dyDescent="0.3">
      <c r="B21" s="4" t="str">
        <f>[1]Sheet1!A5</f>
        <v>Paseo</v>
      </c>
      <c r="C21" s="12">
        <f>[1]Sheet1!G5</f>
        <v>33011143.949999999</v>
      </c>
      <c r="D21" s="14"/>
    </row>
    <row r="22" spans="2:4" x14ac:dyDescent="0.3">
      <c r="B22" s="4" t="str">
        <f>[1]Sheet1!A6</f>
        <v>Velo</v>
      </c>
      <c r="C22" s="12">
        <f>[1]Sheet1!G6</f>
        <v>18250059.465</v>
      </c>
      <c r="D22" s="14"/>
    </row>
    <row r="23" spans="2:4" x14ac:dyDescent="0.3">
      <c r="B23" s="4" t="str">
        <f>[1]Sheet1!A7</f>
        <v>VTT</v>
      </c>
      <c r="C23" s="12">
        <f>[1]Sheet1!G7</f>
        <v>20511921.02</v>
      </c>
      <c r="D23" s="14"/>
    </row>
    <row r="24" spans="2:4" x14ac:dyDescent="0.3">
      <c r="C24" s="12"/>
      <c r="D24" s="14"/>
    </row>
    <row r="25" spans="2:4" x14ac:dyDescent="0.3">
      <c r="C25" s="12"/>
      <c r="D25" s="14"/>
    </row>
    <row r="27" spans="2:4" x14ac:dyDescent="0.3">
      <c r="B27" s="15" t="s">
        <v>117</v>
      </c>
      <c r="C27" s="11"/>
      <c r="D27" s="11"/>
    </row>
    <row r="29" spans="2:4" x14ac:dyDescent="0.3">
      <c r="B29" s="10" t="s">
        <v>53</v>
      </c>
      <c r="C29" s="16" t="s">
        <v>112</v>
      </c>
      <c r="D29" s="13" t="s">
        <v>113</v>
      </c>
    </row>
    <row r="30" spans="2:4" x14ac:dyDescent="0.3">
      <c r="B30" s="4" t="s">
        <v>69</v>
      </c>
      <c r="C30" s="12" t="e">
        <f>SUMIF([1]Sheet1!$A$2:$A$7,B30,[1]Sheet1!$G$2:$G$7)</f>
        <v>#VALUE!</v>
      </c>
      <c r="D30" s="14" t="str">
        <f ca="1">IFERROR(_xlfn.FORMULATEXT(C30),"")</f>
        <v>=SUMIF('https://365moth-my.sharepoint.com/personal/website_myonlinetraininghub_com/Documents/Blog Posts/Link Data in Another Sheet/Video Extract Data Automatically/[Annual Revenue.xlsx]Sheet1'!$A$2:$A$7,B30,'https://365moth-my.sharepoint.com/personal/website_myonlinetraininghub_com/Documents/Blog Posts/Link Data in Another Sheet/Video Extract Data Automatically/[Annual Revenue.xlsx]Sheet1'!$G$2:$G$7)</v>
      </c>
    </row>
    <row r="31" spans="2:4" x14ac:dyDescent="0.3">
      <c r="B31" s="4" t="s">
        <v>57</v>
      </c>
      <c r="C31" s="12" t="e">
        <f>SUMIF([1]Sheet1!$A$2:$A$7,B31,[1]Sheet1!$G$2:$G$7)</f>
        <v>#VALUE!</v>
      </c>
    </row>
    <row r="32" spans="2:4" x14ac:dyDescent="0.3">
      <c r="B32" s="4" t="s">
        <v>62</v>
      </c>
      <c r="C32" s="12" t="e">
        <f>SUMIF([1]Sheet1!$A$2:$A$7,B32,[1]Sheet1!$G$2:$G$7)</f>
        <v>#VALUE!</v>
      </c>
    </row>
    <row r="33" spans="2:3" x14ac:dyDescent="0.3">
      <c r="B33" s="4" t="s">
        <v>66</v>
      </c>
      <c r="C33" s="12" t="e">
        <f>SUMIF([1]Sheet1!$A$2:$A$7,B33,[1]Sheet1!$G$2:$G$7)</f>
        <v>#VALUE!</v>
      </c>
    </row>
    <row r="34" spans="2:3" x14ac:dyDescent="0.3">
      <c r="B34" s="4" t="s">
        <v>67</v>
      </c>
      <c r="C34" s="12" t="e">
        <f>SUMIF([1]Sheet1!$A$2:$A$7,B34,[1]Sheet1!$G$2:$G$7)</f>
        <v>#VALUE!</v>
      </c>
    </row>
    <row r="35" spans="2:3" x14ac:dyDescent="0.3">
      <c r="B35" s="4" t="s">
        <v>68</v>
      </c>
      <c r="C35" s="12" t="e">
        <f>SUMIF([1]Sheet1!$A$2:$A$7,B35,[1]Sheet1!$G$2:$G$7)</f>
        <v>#VALUE!</v>
      </c>
    </row>
  </sheetData>
  <sortState xmlns:xlrd2="http://schemas.microsoft.com/office/spreadsheetml/2017/richdata2" ref="E2:E30">
    <sortCondition ref="E2:E30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99241-0201-4B21-B234-56F5596EA9FE}">
  <dimension ref="A1:G7"/>
  <sheetViews>
    <sheetView zoomScale="130" zoomScaleNormal="130" workbookViewId="0">
      <selection activeCell="I10" sqref="I10"/>
    </sheetView>
  </sheetViews>
  <sheetFormatPr defaultColWidth="9.28515625" defaultRowHeight="15" x14ac:dyDescent="0.25"/>
  <cols>
    <col min="1" max="1" width="11.28515625" bestFit="1" customWidth="1"/>
    <col min="2" max="7" width="13.7109375" customWidth="1"/>
  </cols>
  <sheetData>
    <row r="1" spans="1:7" x14ac:dyDescent="0.25">
      <c r="A1" s="17" t="s">
        <v>53</v>
      </c>
      <c r="B1" s="18" t="s">
        <v>56</v>
      </c>
      <c r="C1" s="18" t="s">
        <v>60</v>
      </c>
      <c r="D1" s="18" t="s">
        <v>58</v>
      </c>
      <c r="E1" s="18" t="s">
        <v>61</v>
      </c>
      <c r="F1" s="18" t="s">
        <v>110</v>
      </c>
      <c r="G1" s="18" t="s">
        <v>116</v>
      </c>
    </row>
    <row r="2" spans="1:7" x14ac:dyDescent="0.25">
      <c r="A2" s="19" t="s">
        <v>69</v>
      </c>
      <c r="B2" s="20">
        <v>3855765.875</v>
      </c>
      <c r="C2" s="20">
        <v>4016427.13</v>
      </c>
      <c r="D2" s="20">
        <v>3960250.26</v>
      </c>
      <c r="E2" s="20">
        <v>3077555.39</v>
      </c>
      <c r="F2" s="20">
        <v>2837117.4050000003</v>
      </c>
      <c r="G2" s="21">
        <f t="shared" ref="G2:G7" si="0">SUM(B2:F2)</f>
        <v>17747116.060000002</v>
      </c>
    </row>
    <row r="3" spans="1:7" x14ac:dyDescent="0.25">
      <c r="A3" s="19" t="s">
        <v>57</v>
      </c>
      <c r="B3" s="20">
        <v>2610204.34</v>
      </c>
      <c r="C3" s="20">
        <v>3423321.895</v>
      </c>
      <c r="D3" s="20">
        <v>3062340.6799999997</v>
      </c>
      <c r="E3" s="20">
        <v>2879601.42</v>
      </c>
      <c r="F3" s="20">
        <v>1839839.55</v>
      </c>
      <c r="G3" s="21">
        <f t="shared" si="0"/>
        <v>13815307.885</v>
      </c>
    </row>
    <row r="4" spans="1:7" x14ac:dyDescent="0.25">
      <c r="A4" s="19" t="s">
        <v>62</v>
      </c>
      <c r="B4" s="20">
        <v>2711919.0300000003</v>
      </c>
      <c r="C4" s="20">
        <v>3527382.37</v>
      </c>
      <c r="D4" s="20">
        <v>3566044.37</v>
      </c>
      <c r="E4" s="20">
        <v>1941329.31</v>
      </c>
      <c r="F4" s="20">
        <v>3644126.8</v>
      </c>
      <c r="G4" s="21">
        <f t="shared" si="0"/>
        <v>15390801.879999999</v>
      </c>
    </row>
    <row r="5" spans="1:7" x14ac:dyDescent="0.25">
      <c r="A5" s="19" t="s">
        <v>66</v>
      </c>
      <c r="B5" s="20">
        <v>7611520.9900000002</v>
      </c>
      <c r="C5" s="20">
        <v>5597751.0600000005</v>
      </c>
      <c r="D5" s="20">
        <v>5229814.74</v>
      </c>
      <c r="E5" s="20">
        <v>7627731.3900000006</v>
      </c>
      <c r="F5" s="20">
        <v>6944325.7699999996</v>
      </c>
      <c r="G5" s="21">
        <f t="shared" si="0"/>
        <v>33011143.949999999</v>
      </c>
    </row>
    <row r="6" spans="1:7" x14ac:dyDescent="0.25">
      <c r="A6" s="19" t="s">
        <v>67</v>
      </c>
      <c r="B6" s="20">
        <v>3329490.34</v>
      </c>
      <c r="C6" s="20">
        <v>3978096.2350000003</v>
      </c>
      <c r="D6" s="20">
        <v>4392907</v>
      </c>
      <c r="E6" s="20">
        <v>2250737.89</v>
      </c>
      <c r="F6" s="20">
        <v>4298828</v>
      </c>
      <c r="G6" s="21">
        <f t="shared" si="0"/>
        <v>18250059.465</v>
      </c>
    </row>
    <row r="7" spans="1:7" x14ac:dyDescent="0.25">
      <c r="A7" s="19" t="s">
        <v>68</v>
      </c>
      <c r="B7" s="24">
        <v>4768754.3100000005</v>
      </c>
      <c r="C7" s="24">
        <v>3811193.59</v>
      </c>
      <c r="D7" s="24">
        <v>3293983.77</v>
      </c>
      <c r="E7" s="24">
        <v>3172396.71</v>
      </c>
      <c r="F7" s="24">
        <v>5465592.6400000006</v>
      </c>
      <c r="G7" s="25">
        <f t="shared" si="0"/>
        <v>20511921.02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4AC16-FCEB-491C-B047-0D8D2792BD11}">
  <dimension ref="A1:P23"/>
  <sheetViews>
    <sheetView showGridLines="0" zoomScale="110" zoomScaleNormal="110" workbookViewId="0">
      <selection activeCell="I16" sqref="I16"/>
    </sheetView>
  </sheetViews>
  <sheetFormatPr defaultRowHeight="16.5" x14ac:dyDescent="0.3"/>
  <cols>
    <col min="1" max="1" width="3.42578125" style="4" customWidth="1"/>
    <col min="2" max="2" width="11" style="4" customWidth="1"/>
    <col min="3" max="3" width="12.7109375" style="4" bestFit="1" customWidth="1"/>
    <col min="4" max="4" width="35.42578125" style="4" bestFit="1" customWidth="1"/>
    <col min="5" max="5" width="4.28515625" style="4" customWidth="1"/>
    <col min="6" max="6" width="11.42578125" style="4" bestFit="1" customWidth="1"/>
    <col min="7" max="8" width="12" style="4" bestFit="1" customWidth="1"/>
    <col min="9" max="9" width="12.7109375" style="4" bestFit="1" customWidth="1"/>
    <col min="10" max="11" width="12" style="4" bestFit="1" customWidth="1"/>
    <col min="12" max="12" width="18" style="4" bestFit="1" customWidth="1"/>
    <col min="13" max="15" width="9.28515625" style="4" customWidth="1"/>
    <col min="16" max="16" width="17" style="4" bestFit="1" customWidth="1"/>
    <col min="17" max="18" width="15.85546875" style="4" customWidth="1"/>
    <col min="19" max="16384" width="9.140625" style="4"/>
  </cols>
  <sheetData>
    <row r="1" spans="1:16" s="9" customFormat="1" ht="48.75" customHeight="1" x14ac:dyDescent="0.3">
      <c r="A1" s="7" t="s">
        <v>118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4" spans="1:16" x14ac:dyDescent="0.3">
      <c r="B4" s="10" t="s">
        <v>53</v>
      </c>
      <c r="C4" s="16" t="s">
        <v>112</v>
      </c>
      <c r="D4" s="13" t="s">
        <v>113</v>
      </c>
      <c r="F4" s="4" t="s">
        <v>53</v>
      </c>
      <c r="G4" s="4" t="s">
        <v>56</v>
      </c>
      <c r="H4" s="4" t="s">
        <v>60</v>
      </c>
      <c r="I4" s="4" t="s">
        <v>58</v>
      </c>
      <c r="J4" s="4" t="s">
        <v>61</v>
      </c>
      <c r="K4" s="4" t="s">
        <v>110</v>
      </c>
      <c r="L4" s="4" t="s">
        <v>116</v>
      </c>
    </row>
    <row r="5" spans="1:16" x14ac:dyDescent="0.3">
      <c r="B5" s="22" t="str" cm="1">
        <f t="array" ref="B5:B10">RevenueData[Product]</f>
        <v>Amarilla</v>
      </c>
      <c r="C5" s="23" cm="1">
        <f t="array" ref="C5:C10">RevenueData[Total Revenue]</f>
        <v>17747116.060000002</v>
      </c>
      <c r="D5" s="14" t="str">
        <f ca="1">IFERROR(_xlfn.FORMULATEXT(C5),"")</f>
        <v>=RevenueData[Total Revenue]</v>
      </c>
      <c r="F5" s="4" t="s">
        <v>69</v>
      </c>
      <c r="G5" s="12">
        <v>3855765.875</v>
      </c>
      <c r="H5" s="12">
        <v>4016427.13</v>
      </c>
      <c r="I5" s="12">
        <v>3960250.26</v>
      </c>
      <c r="J5" s="12">
        <v>3077555.39</v>
      </c>
      <c r="K5" s="12">
        <v>2837117.4050000003</v>
      </c>
      <c r="L5" s="12">
        <v>17747116.060000002</v>
      </c>
    </row>
    <row r="6" spans="1:16" x14ac:dyDescent="0.3">
      <c r="B6" s="22" t="str">
        <v>Carretera</v>
      </c>
      <c r="C6" s="23">
        <v>13815307.885</v>
      </c>
      <c r="D6" s="14"/>
      <c r="F6" s="4" t="s">
        <v>57</v>
      </c>
      <c r="G6" s="12">
        <v>2610204.34</v>
      </c>
      <c r="H6" s="12">
        <v>3423321.895</v>
      </c>
      <c r="I6" s="12">
        <v>3062340.6799999997</v>
      </c>
      <c r="J6" s="12">
        <v>2879601.42</v>
      </c>
      <c r="K6" s="12">
        <v>1839839.55</v>
      </c>
      <c r="L6" s="12">
        <v>13815307.885</v>
      </c>
    </row>
    <row r="7" spans="1:16" x14ac:dyDescent="0.3">
      <c r="B7" s="22" t="str">
        <v>Montana</v>
      </c>
      <c r="C7" s="23">
        <v>15390801.879999999</v>
      </c>
      <c r="D7" s="14"/>
      <c r="F7" s="4" t="s">
        <v>62</v>
      </c>
      <c r="G7" s="12">
        <v>2711919.0300000003</v>
      </c>
      <c r="H7" s="12">
        <v>3527382.37</v>
      </c>
      <c r="I7" s="12">
        <v>3566044.37</v>
      </c>
      <c r="J7" s="12">
        <v>1941329.31</v>
      </c>
      <c r="K7" s="12">
        <v>3644126.8</v>
      </c>
      <c r="L7" s="12">
        <v>15390801.879999999</v>
      </c>
    </row>
    <row r="8" spans="1:16" x14ac:dyDescent="0.3">
      <c r="B8" s="22" t="str">
        <v>Paseo</v>
      </c>
      <c r="C8" s="23">
        <v>33011143.949999999</v>
      </c>
      <c r="D8" s="14"/>
      <c r="F8" s="4" t="s">
        <v>66</v>
      </c>
      <c r="G8" s="12">
        <v>7611520.9900000002</v>
      </c>
      <c r="H8" s="12">
        <v>5597751.0600000005</v>
      </c>
      <c r="I8" s="12">
        <v>5229814.74</v>
      </c>
      <c r="J8" s="12">
        <v>7627731.3900000006</v>
      </c>
      <c r="K8" s="12">
        <v>6944325.7699999996</v>
      </c>
      <c r="L8" s="12">
        <v>33011143.949999999</v>
      </c>
    </row>
    <row r="9" spans="1:16" x14ac:dyDescent="0.3">
      <c r="B9" s="22" t="str">
        <v>Velo</v>
      </c>
      <c r="C9" s="23">
        <v>18250059.465</v>
      </c>
      <c r="D9" s="14"/>
      <c r="F9" s="4" t="s">
        <v>67</v>
      </c>
      <c r="G9" s="12">
        <v>3329490.34</v>
      </c>
      <c r="H9" s="12">
        <v>3978096.2350000003</v>
      </c>
      <c r="I9" s="12">
        <v>4392907</v>
      </c>
      <c r="J9" s="12">
        <v>2250737.89</v>
      </c>
      <c r="K9" s="12">
        <v>4298828</v>
      </c>
      <c r="L9" s="12">
        <v>18250059.465</v>
      </c>
    </row>
    <row r="10" spans="1:16" x14ac:dyDescent="0.3">
      <c r="B10" s="22" t="str">
        <v>VTT</v>
      </c>
      <c r="C10" s="23">
        <v>20511921.02</v>
      </c>
      <c r="D10" s="14"/>
      <c r="F10" s="4" t="s">
        <v>68</v>
      </c>
      <c r="G10" s="12">
        <v>4768754.3100000005</v>
      </c>
      <c r="H10" s="12">
        <v>3811193.59</v>
      </c>
      <c r="I10" s="12">
        <v>3293983.77</v>
      </c>
      <c r="J10" s="12">
        <v>3172396.71</v>
      </c>
      <c r="K10" s="12">
        <v>5465592.6400000006</v>
      </c>
      <c r="L10" s="12">
        <v>20511921.02</v>
      </c>
    </row>
    <row r="11" spans="1:16" x14ac:dyDescent="0.3">
      <c r="B11" s="22"/>
      <c r="C11" s="23"/>
      <c r="D11" s="14"/>
      <c r="G11" s="12"/>
      <c r="H11" s="12"/>
      <c r="I11" s="12"/>
      <c r="J11" s="12"/>
      <c r="K11" s="12"/>
      <c r="L11" s="12"/>
    </row>
    <row r="12" spans="1:16" x14ac:dyDescent="0.3">
      <c r="B12" s="22"/>
      <c r="C12" s="23"/>
      <c r="D12" s="14"/>
    </row>
    <row r="14" spans="1:16" x14ac:dyDescent="0.3">
      <c r="G14" s="12"/>
      <c r="H14" s="12"/>
      <c r="I14" s="12"/>
      <c r="J14" s="12"/>
      <c r="K14" s="12"/>
      <c r="L14" s="12"/>
    </row>
    <row r="15" spans="1:16" x14ac:dyDescent="0.3">
      <c r="G15" s="12"/>
      <c r="H15" s="12"/>
      <c r="I15" s="12"/>
      <c r="J15" s="12"/>
      <c r="K15" s="12"/>
      <c r="L15" s="12"/>
    </row>
    <row r="16" spans="1:16" x14ac:dyDescent="0.3">
      <c r="G16" s="12"/>
      <c r="H16" s="12"/>
      <c r="I16" s="12"/>
      <c r="J16" s="12"/>
      <c r="K16" s="12"/>
      <c r="L16" s="12"/>
    </row>
    <row r="17" spans="7:12" x14ac:dyDescent="0.3">
      <c r="G17" s="12"/>
      <c r="H17" s="12"/>
      <c r="I17" s="12"/>
      <c r="J17" s="12"/>
      <c r="K17" s="12"/>
      <c r="L17" s="12"/>
    </row>
    <row r="18" spans="7:12" x14ac:dyDescent="0.3">
      <c r="G18" s="12"/>
      <c r="H18" s="12"/>
      <c r="I18" s="12"/>
      <c r="J18" s="12"/>
      <c r="K18" s="12"/>
      <c r="L18" s="12"/>
    </row>
    <row r="19" spans="7:12" x14ac:dyDescent="0.3">
      <c r="G19" s="12"/>
      <c r="H19" s="12"/>
      <c r="I19" s="12"/>
      <c r="J19" s="12"/>
      <c r="K19" s="12"/>
      <c r="L19" s="12"/>
    </row>
    <row r="20" spans="7:12" x14ac:dyDescent="0.3">
      <c r="G20" s="12"/>
      <c r="H20" s="12"/>
      <c r="I20" s="12"/>
      <c r="J20" s="12"/>
      <c r="K20" s="12"/>
      <c r="L20" s="12"/>
    </row>
    <row r="21" spans="7:12" x14ac:dyDescent="0.3">
      <c r="G21" s="12"/>
      <c r="H21" s="12"/>
      <c r="I21" s="12"/>
      <c r="J21" s="12"/>
      <c r="K21" s="12"/>
      <c r="L21" s="12"/>
    </row>
    <row r="22" spans="7:12" x14ac:dyDescent="0.3">
      <c r="G22" s="12"/>
      <c r="H22" s="12"/>
      <c r="I22" s="12"/>
      <c r="J22" s="12"/>
      <c r="K22" s="12"/>
      <c r="L22" s="12"/>
    </row>
    <row r="23" spans="7:12" x14ac:dyDescent="0.3">
      <c r="G23" s="12"/>
      <c r="H23" s="12"/>
      <c r="I23" s="12"/>
      <c r="J23" s="12"/>
      <c r="K23" s="12"/>
      <c r="L23" s="12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6FD12-6259-4431-BDA1-CA20DAAAB171}">
  <dimension ref="A1:O78"/>
  <sheetViews>
    <sheetView showGridLines="0" zoomScale="115" zoomScaleNormal="115" workbookViewId="0">
      <selection activeCell="M6" sqref="M6"/>
    </sheetView>
  </sheetViews>
  <sheetFormatPr defaultRowHeight="15" x14ac:dyDescent="0.25"/>
  <cols>
    <col min="1" max="1" width="1.7109375" customWidth="1"/>
    <col min="2" max="2" width="6.140625" customWidth="1"/>
    <col min="3" max="3" width="12.28515625" bestFit="1" customWidth="1"/>
    <col min="4" max="4" width="15.7109375" bestFit="1" customWidth="1"/>
    <col min="5" max="5" width="8.42578125" style="28" bestFit="1" customWidth="1"/>
    <col min="6" max="6" width="2.5703125" customWidth="1"/>
    <col min="7" max="7" width="7.28515625" bestFit="1" customWidth="1"/>
    <col min="8" max="8" width="12.28515625" bestFit="1" customWidth="1"/>
    <col min="9" max="9" width="15.5703125" bestFit="1" customWidth="1"/>
    <col min="10" max="10" width="10" bestFit="1" customWidth="1"/>
    <col min="13" max="13" width="10.7109375" bestFit="1" customWidth="1"/>
    <col min="15" max="15" width="10.7109375" bestFit="1" customWidth="1"/>
    <col min="18" max="18" width="10.7109375" bestFit="1" customWidth="1"/>
  </cols>
  <sheetData>
    <row r="1" spans="1:15" s="9" customFormat="1" ht="48.75" customHeight="1" x14ac:dyDescent="0.3">
      <c r="A1" s="7" t="s">
        <v>119</v>
      </c>
      <c r="B1" s="7"/>
      <c r="C1" s="7"/>
      <c r="D1" s="7"/>
      <c r="E1" s="27"/>
      <c r="F1" s="7"/>
      <c r="G1" s="7"/>
      <c r="H1" s="7"/>
      <c r="I1" s="7"/>
      <c r="J1" s="7"/>
      <c r="K1" s="7"/>
      <c r="L1" s="7"/>
      <c r="M1" s="7"/>
      <c r="N1" s="7"/>
      <c r="O1" s="7"/>
    </row>
    <row r="3" spans="1:15" x14ac:dyDescent="0.25">
      <c r="B3" s="29" t="s">
        <v>70</v>
      </c>
      <c r="C3" s="26" t="s">
        <v>71</v>
      </c>
      <c r="D3" s="26" t="s">
        <v>53</v>
      </c>
      <c r="E3" s="30" t="s">
        <v>54</v>
      </c>
      <c r="G3" t="s">
        <v>70</v>
      </c>
      <c r="H3" t="s">
        <v>71</v>
      </c>
      <c r="I3" t="s">
        <v>53</v>
      </c>
      <c r="J3" t="s">
        <v>54</v>
      </c>
    </row>
    <row r="4" spans="1:15" x14ac:dyDescent="0.25">
      <c r="B4" cm="1">
        <f t="array" ref="B4:E28">_xlfn._xlws.SORT(_xlfn._xlws.FILTER(Table1[],Table1[Year]=2025),2)</f>
        <v>2025</v>
      </c>
      <c r="C4" t="str">
        <v>Accessories</v>
      </c>
      <c r="D4" t="str">
        <v>Tires and Tubes</v>
      </c>
      <c r="E4" s="28">
        <v>63700</v>
      </c>
      <c r="G4">
        <v>2025</v>
      </c>
      <c r="H4" t="s">
        <v>72</v>
      </c>
      <c r="I4" t="s">
        <v>73</v>
      </c>
      <c r="J4" s="8">
        <v>20000</v>
      </c>
    </row>
    <row r="5" spans="1:15" x14ac:dyDescent="0.25">
      <c r="B5">
        <v>2025</v>
      </c>
      <c r="C5" t="str">
        <v>Accessories</v>
      </c>
      <c r="D5" t="str">
        <v>Bike Racks</v>
      </c>
      <c r="E5" s="28">
        <v>33700</v>
      </c>
      <c r="G5">
        <v>2023</v>
      </c>
      <c r="H5" t="s">
        <v>74</v>
      </c>
      <c r="I5" t="s">
        <v>75</v>
      </c>
      <c r="J5" s="8">
        <v>3700</v>
      </c>
    </row>
    <row r="6" spans="1:15" x14ac:dyDescent="0.25">
      <c r="B6">
        <v>2025</v>
      </c>
      <c r="C6" t="str">
        <v>Accessories</v>
      </c>
      <c r="D6" t="str">
        <v>Pumps</v>
      </c>
      <c r="E6" s="28">
        <v>30700</v>
      </c>
      <c r="G6">
        <v>2025</v>
      </c>
      <c r="H6" t="s">
        <v>74</v>
      </c>
      <c r="I6" t="s">
        <v>76</v>
      </c>
      <c r="J6" s="8">
        <v>4000</v>
      </c>
    </row>
    <row r="7" spans="1:15" x14ac:dyDescent="0.25">
      <c r="B7">
        <v>2025</v>
      </c>
      <c r="C7" t="str">
        <v>Accessories</v>
      </c>
      <c r="D7" t="str">
        <v>Helmets</v>
      </c>
      <c r="E7" s="28">
        <v>34000</v>
      </c>
      <c r="G7">
        <v>2023</v>
      </c>
      <c r="H7" t="s">
        <v>74</v>
      </c>
      <c r="I7" t="s">
        <v>77</v>
      </c>
      <c r="J7" s="8">
        <v>13300</v>
      </c>
    </row>
    <row r="8" spans="1:15" x14ac:dyDescent="0.25">
      <c r="B8">
        <v>2025</v>
      </c>
      <c r="C8" t="str">
        <v>Accessories</v>
      </c>
      <c r="D8" t="str">
        <v>Lights</v>
      </c>
      <c r="E8" s="28">
        <v>36700</v>
      </c>
      <c r="G8">
        <v>2025</v>
      </c>
      <c r="H8" t="s">
        <v>74</v>
      </c>
      <c r="I8" t="s">
        <v>78</v>
      </c>
      <c r="J8" s="8">
        <v>36000</v>
      </c>
    </row>
    <row r="9" spans="1:15" x14ac:dyDescent="0.25">
      <c r="B9">
        <v>2025</v>
      </c>
      <c r="C9" t="str">
        <v>Accessories</v>
      </c>
      <c r="D9" t="str">
        <v>Locks</v>
      </c>
      <c r="E9" s="28">
        <v>35000</v>
      </c>
      <c r="G9">
        <v>2023</v>
      </c>
      <c r="H9" t="s">
        <v>72</v>
      </c>
      <c r="I9" t="s">
        <v>79</v>
      </c>
      <c r="J9" s="8">
        <v>2300</v>
      </c>
    </row>
    <row r="10" spans="1:15" x14ac:dyDescent="0.25">
      <c r="B10">
        <v>2025</v>
      </c>
      <c r="C10" t="str">
        <v>Bikes</v>
      </c>
      <c r="D10" t="str">
        <v>Cargo Bike</v>
      </c>
      <c r="E10" s="28">
        <v>9300</v>
      </c>
      <c r="G10">
        <v>2024</v>
      </c>
      <c r="H10" t="s">
        <v>74</v>
      </c>
      <c r="I10" t="s">
        <v>75</v>
      </c>
      <c r="J10" s="8">
        <v>2300</v>
      </c>
    </row>
    <row r="11" spans="1:15" x14ac:dyDescent="0.25">
      <c r="B11">
        <v>2025</v>
      </c>
      <c r="C11" t="str">
        <v>Bikes</v>
      </c>
      <c r="D11" t="str">
        <v>Mountain Bikes</v>
      </c>
      <c r="E11" s="28">
        <v>8500</v>
      </c>
      <c r="G11">
        <v>2024</v>
      </c>
      <c r="H11" t="s">
        <v>72</v>
      </c>
      <c r="I11" t="s">
        <v>80</v>
      </c>
      <c r="J11" s="8">
        <v>3400</v>
      </c>
    </row>
    <row r="12" spans="1:15" x14ac:dyDescent="0.25">
      <c r="B12">
        <v>2025</v>
      </c>
      <c r="C12" t="str">
        <v>Bikes</v>
      </c>
      <c r="D12" t="str">
        <v>Road Bikes</v>
      </c>
      <c r="E12" s="28">
        <v>16900</v>
      </c>
      <c r="G12">
        <v>2024</v>
      </c>
      <c r="H12" t="s">
        <v>81</v>
      </c>
      <c r="I12" t="s">
        <v>82</v>
      </c>
      <c r="J12" s="8">
        <v>6300</v>
      </c>
    </row>
    <row r="13" spans="1:15" x14ac:dyDescent="0.25">
      <c r="B13">
        <v>2025</v>
      </c>
      <c r="C13" t="str">
        <v>Bikes</v>
      </c>
      <c r="D13" t="str">
        <v>Touring Bikes</v>
      </c>
      <c r="E13" s="28">
        <v>3100</v>
      </c>
      <c r="G13">
        <v>2025</v>
      </c>
      <c r="H13" t="s">
        <v>72</v>
      </c>
      <c r="I13" t="s">
        <v>80</v>
      </c>
      <c r="J13" s="8">
        <v>5400</v>
      </c>
    </row>
    <row r="14" spans="1:15" x14ac:dyDescent="0.25">
      <c r="B14">
        <v>2025</v>
      </c>
      <c r="C14" t="str">
        <v>Clothing</v>
      </c>
      <c r="D14" t="str">
        <v>Bib-Shorts</v>
      </c>
      <c r="E14" s="28">
        <v>4000</v>
      </c>
      <c r="G14">
        <v>2024</v>
      </c>
      <c r="H14" t="s">
        <v>83</v>
      </c>
      <c r="I14" t="s">
        <v>84</v>
      </c>
      <c r="J14" s="8">
        <v>17000</v>
      </c>
    </row>
    <row r="15" spans="1:15" x14ac:dyDescent="0.25">
      <c r="B15">
        <v>2025</v>
      </c>
      <c r="C15" t="str">
        <v>Clothing</v>
      </c>
      <c r="D15" t="str">
        <v>Tights</v>
      </c>
      <c r="E15" s="28">
        <v>36000</v>
      </c>
      <c r="G15">
        <v>2024</v>
      </c>
      <c r="H15" t="s">
        <v>83</v>
      </c>
      <c r="I15" t="s">
        <v>85</v>
      </c>
      <c r="J15" s="8">
        <v>21600</v>
      </c>
    </row>
    <row r="16" spans="1:15" x14ac:dyDescent="0.25">
      <c r="B16">
        <v>2025</v>
      </c>
      <c r="C16" t="str">
        <v>Clothing</v>
      </c>
      <c r="D16" t="str">
        <v>Jerseys</v>
      </c>
      <c r="E16" s="28">
        <v>7500</v>
      </c>
      <c r="G16">
        <v>2024</v>
      </c>
      <c r="H16" t="s">
        <v>83</v>
      </c>
      <c r="I16" t="s">
        <v>86</v>
      </c>
      <c r="J16" s="8">
        <v>29800</v>
      </c>
    </row>
    <row r="17" spans="2:10" x14ac:dyDescent="0.25">
      <c r="B17">
        <v>2025</v>
      </c>
      <c r="C17" t="str">
        <v>Clothing</v>
      </c>
      <c r="D17" t="str">
        <v>Caps</v>
      </c>
      <c r="E17" s="28">
        <v>600</v>
      </c>
      <c r="G17">
        <v>2024</v>
      </c>
      <c r="H17" t="s">
        <v>72</v>
      </c>
      <c r="I17" t="s">
        <v>87</v>
      </c>
      <c r="J17" s="8">
        <v>1000</v>
      </c>
    </row>
    <row r="18" spans="2:10" x14ac:dyDescent="0.25">
      <c r="B18">
        <v>2025</v>
      </c>
      <c r="C18" t="str">
        <v>Clothing</v>
      </c>
      <c r="D18" t="str">
        <v>Socks</v>
      </c>
      <c r="E18" s="28">
        <v>3700</v>
      </c>
      <c r="G18">
        <v>2023</v>
      </c>
      <c r="H18" t="s">
        <v>74</v>
      </c>
      <c r="I18" t="s">
        <v>88</v>
      </c>
      <c r="J18" s="8">
        <v>6700</v>
      </c>
    </row>
    <row r="19" spans="2:10" x14ac:dyDescent="0.25">
      <c r="B19">
        <v>2025</v>
      </c>
      <c r="C19" t="str">
        <v>Clothing</v>
      </c>
      <c r="D19" t="str">
        <v>Gloves</v>
      </c>
      <c r="E19" s="28">
        <v>27000</v>
      </c>
      <c r="G19">
        <v>2025</v>
      </c>
      <c r="H19" t="s">
        <v>72</v>
      </c>
      <c r="I19" t="s">
        <v>87</v>
      </c>
      <c r="J19" s="8">
        <v>600</v>
      </c>
    </row>
    <row r="20" spans="2:10" x14ac:dyDescent="0.25">
      <c r="B20">
        <v>2025</v>
      </c>
      <c r="C20" t="str">
        <v>Clothing</v>
      </c>
      <c r="D20" t="str">
        <v>Vests</v>
      </c>
      <c r="E20" s="28">
        <v>2400</v>
      </c>
      <c r="G20">
        <v>2023</v>
      </c>
      <c r="H20" t="s">
        <v>81</v>
      </c>
      <c r="I20" t="s">
        <v>89</v>
      </c>
      <c r="J20" s="8">
        <v>3500</v>
      </c>
    </row>
    <row r="21" spans="2:10" x14ac:dyDescent="0.25">
      <c r="B21">
        <v>2025</v>
      </c>
      <c r="C21" t="str">
        <v>Clothing</v>
      </c>
      <c r="D21" t="str">
        <v>Shorts</v>
      </c>
      <c r="E21" s="28">
        <v>23000</v>
      </c>
      <c r="G21">
        <v>2025</v>
      </c>
      <c r="H21" t="s">
        <v>74</v>
      </c>
      <c r="I21" t="s">
        <v>88</v>
      </c>
      <c r="J21" s="8">
        <v>7500</v>
      </c>
    </row>
    <row r="22" spans="2:10" x14ac:dyDescent="0.25">
      <c r="B22">
        <v>2025</v>
      </c>
      <c r="C22" t="str">
        <v>Components</v>
      </c>
      <c r="D22" t="str">
        <v>Chains</v>
      </c>
      <c r="E22" s="28">
        <v>20000</v>
      </c>
      <c r="G22">
        <v>2025</v>
      </c>
      <c r="H22" t="s">
        <v>83</v>
      </c>
      <c r="I22" t="s">
        <v>90</v>
      </c>
      <c r="J22" s="8">
        <v>63700</v>
      </c>
    </row>
    <row r="23" spans="2:10" x14ac:dyDescent="0.25">
      <c r="B23">
        <v>2025</v>
      </c>
      <c r="C23" t="str">
        <v>Components</v>
      </c>
      <c r="D23" t="str">
        <v>Brakes</v>
      </c>
      <c r="E23" s="28">
        <v>5400</v>
      </c>
      <c r="G23">
        <v>2025</v>
      </c>
      <c r="H23" t="s">
        <v>81</v>
      </c>
      <c r="I23" t="s">
        <v>91</v>
      </c>
      <c r="J23" s="8">
        <v>9300</v>
      </c>
    </row>
    <row r="24" spans="2:10" x14ac:dyDescent="0.25">
      <c r="B24">
        <v>2025</v>
      </c>
      <c r="C24" t="str">
        <v>Components</v>
      </c>
      <c r="D24" t="str">
        <v>Bottom Brackets</v>
      </c>
      <c r="E24" s="28">
        <v>600</v>
      </c>
      <c r="G24">
        <v>2025</v>
      </c>
      <c r="H24" t="s">
        <v>81</v>
      </c>
      <c r="I24" t="s">
        <v>82</v>
      </c>
      <c r="J24" s="8">
        <v>8500</v>
      </c>
    </row>
    <row r="25" spans="2:10" x14ac:dyDescent="0.25">
      <c r="B25">
        <v>2025</v>
      </c>
      <c r="C25" t="str">
        <v>Components</v>
      </c>
      <c r="D25" t="str">
        <v>Wheels</v>
      </c>
      <c r="E25" s="28">
        <v>21800</v>
      </c>
      <c r="G25">
        <v>2025</v>
      </c>
      <c r="H25" t="s">
        <v>83</v>
      </c>
      <c r="I25" t="s">
        <v>92</v>
      </c>
      <c r="J25" s="8">
        <v>33700</v>
      </c>
    </row>
    <row r="26" spans="2:10" x14ac:dyDescent="0.25">
      <c r="B26">
        <v>2025</v>
      </c>
      <c r="C26" t="str">
        <v>Components</v>
      </c>
      <c r="D26" t="str">
        <v>Handlebars</v>
      </c>
      <c r="E26" s="28">
        <v>5000</v>
      </c>
      <c r="G26">
        <v>2025</v>
      </c>
      <c r="H26" t="s">
        <v>74</v>
      </c>
      <c r="I26" t="s">
        <v>93</v>
      </c>
      <c r="J26" s="8">
        <v>600</v>
      </c>
    </row>
    <row r="27" spans="2:10" x14ac:dyDescent="0.25">
      <c r="B27">
        <v>2025</v>
      </c>
      <c r="C27" t="str">
        <v>Components</v>
      </c>
      <c r="D27" t="str">
        <v>Pedals</v>
      </c>
      <c r="E27" s="28">
        <v>6200</v>
      </c>
      <c r="G27">
        <v>2023</v>
      </c>
      <c r="H27" t="s">
        <v>81</v>
      </c>
      <c r="I27" t="s">
        <v>82</v>
      </c>
      <c r="J27" s="8">
        <v>3100</v>
      </c>
    </row>
    <row r="28" spans="2:10" x14ac:dyDescent="0.25">
      <c r="B28">
        <v>2025</v>
      </c>
      <c r="C28" t="str">
        <v>Components</v>
      </c>
      <c r="D28" t="str">
        <v>Saddles</v>
      </c>
      <c r="E28" s="28">
        <v>3100</v>
      </c>
      <c r="G28">
        <v>2025</v>
      </c>
      <c r="H28" t="s">
        <v>83</v>
      </c>
      <c r="I28" t="s">
        <v>94</v>
      </c>
      <c r="J28" s="8">
        <v>30700</v>
      </c>
    </row>
    <row r="29" spans="2:10" x14ac:dyDescent="0.25">
      <c r="G29">
        <v>2024</v>
      </c>
      <c r="H29" t="s">
        <v>83</v>
      </c>
      <c r="I29" t="s">
        <v>94</v>
      </c>
      <c r="J29" s="8">
        <v>16400</v>
      </c>
    </row>
    <row r="30" spans="2:10" x14ac:dyDescent="0.25">
      <c r="G30">
        <v>2024</v>
      </c>
      <c r="H30" t="s">
        <v>83</v>
      </c>
      <c r="I30" t="s">
        <v>92</v>
      </c>
      <c r="J30" s="8">
        <v>22100</v>
      </c>
    </row>
    <row r="31" spans="2:10" x14ac:dyDescent="0.25">
      <c r="G31">
        <v>2025</v>
      </c>
      <c r="H31" t="s">
        <v>83</v>
      </c>
      <c r="I31" t="s">
        <v>84</v>
      </c>
      <c r="J31" s="8">
        <v>34000</v>
      </c>
    </row>
    <row r="32" spans="2:10" x14ac:dyDescent="0.25">
      <c r="G32">
        <v>2023</v>
      </c>
      <c r="H32" t="s">
        <v>83</v>
      </c>
      <c r="I32" t="s">
        <v>94</v>
      </c>
      <c r="J32" s="8">
        <v>700</v>
      </c>
    </row>
    <row r="33" spans="7:10" x14ac:dyDescent="0.25">
      <c r="G33">
        <v>2023</v>
      </c>
      <c r="H33" t="s">
        <v>74</v>
      </c>
      <c r="I33" t="s">
        <v>78</v>
      </c>
      <c r="J33" s="8">
        <v>3300</v>
      </c>
    </row>
    <row r="34" spans="7:10" x14ac:dyDescent="0.25">
      <c r="G34">
        <v>2025</v>
      </c>
      <c r="H34" t="s">
        <v>81</v>
      </c>
      <c r="I34" t="s">
        <v>89</v>
      </c>
      <c r="J34" s="8">
        <v>16900</v>
      </c>
    </row>
    <row r="35" spans="7:10" x14ac:dyDescent="0.25">
      <c r="G35">
        <v>2025</v>
      </c>
      <c r="H35" t="s">
        <v>83</v>
      </c>
      <c r="I35" t="s">
        <v>85</v>
      </c>
      <c r="J35" s="8">
        <v>36700</v>
      </c>
    </row>
    <row r="36" spans="7:10" x14ac:dyDescent="0.25">
      <c r="G36">
        <v>2023</v>
      </c>
      <c r="H36" t="s">
        <v>83</v>
      </c>
      <c r="I36" t="s">
        <v>84</v>
      </c>
      <c r="J36" s="8">
        <v>8300</v>
      </c>
    </row>
    <row r="37" spans="7:10" x14ac:dyDescent="0.25">
      <c r="G37">
        <v>2024</v>
      </c>
      <c r="H37" t="s">
        <v>74</v>
      </c>
      <c r="I37" t="s">
        <v>76</v>
      </c>
      <c r="J37" s="8">
        <v>2900</v>
      </c>
    </row>
    <row r="38" spans="7:10" x14ac:dyDescent="0.25">
      <c r="G38">
        <v>2023</v>
      </c>
      <c r="H38" t="s">
        <v>83</v>
      </c>
      <c r="I38" t="s">
        <v>90</v>
      </c>
      <c r="J38" s="8">
        <v>8700</v>
      </c>
    </row>
    <row r="39" spans="7:10" x14ac:dyDescent="0.25">
      <c r="G39">
        <v>2025</v>
      </c>
      <c r="H39" t="s">
        <v>83</v>
      </c>
      <c r="I39" t="s">
        <v>86</v>
      </c>
      <c r="J39" s="8">
        <v>35000</v>
      </c>
    </row>
    <row r="40" spans="7:10" x14ac:dyDescent="0.25">
      <c r="G40">
        <v>2024</v>
      </c>
      <c r="H40" t="s">
        <v>81</v>
      </c>
      <c r="I40" t="s">
        <v>89</v>
      </c>
      <c r="J40" s="8">
        <v>8300</v>
      </c>
    </row>
    <row r="41" spans="7:10" x14ac:dyDescent="0.25">
      <c r="G41">
        <v>2024</v>
      </c>
      <c r="H41" t="s">
        <v>72</v>
      </c>
      <c r="I41" t="s">
        <v>95</v>
      </c>
      <c r="J41" s="8">
        <v>16700</v>
      </c>
    </row>
    <row r="42" spans="7:10" x14ac:dyDescent="0.25">
      <c r="G42">
        <v>2024</v>
      </c>
      <c r="H42" t="s">
        <v>81</v>
      </c>
      <c r="I42" t="s">
        <v>96</v>
      </c>
      <c r="J42" s="8">
        <v>1800</v>
      </c>
    </row>
    <row r="43" spans="7:10" x14ac:dyDescent="0.25">
      <c r="G43">
        <v>2025</v>
      </c>
      <c r="H43" t="s">
        <v>74</v>
      </c>
      <c r="I43" t="s">
        <v>75</v>
      </c>
      <c r="J43" s="8">
        <v>3700</v>
      </c>
    </row>
    <row r="44" spans="7:10" x14ac:dyDescent="0.25">
      <c r="G44">
        <v>2024</v>
      </c>
      <c r="H44" t="s">
        <v>74</v>
      </c>
      <c r="I44" t="s">
        <v>77</v>
      </c>
      <c r="J44" s="8">
        <v>12000</v>
      </c>
    </row>
    <row r="45" spans="7:10" x14ac:dyDescent="0.25">
      <c r="G45">
        <v>2023</v>
      </c>
      <c r="H45" t="s">
        <v>83</v>
      </c>
      <c r="I45" t="s">
        <v>86</v>
      </c>
      <c r="J45" s="8">
        <v>10000</v>
      </c>
    </row>
    <row r="46" spans="7:10" x14ac:dyDescent="0.25">
      <c r="G46">
        <v>2023</v>
      </c>
      <c r="H46" t="s">
        <v>72</v>
      </c>
      <c r="I46" t="s">
        <v>87</v>
      </c>
      <c r="J46" s="8">
        <v>500</v>
      </c>
    </row>
    <row r="47" spans="7:10" x14ac:dyDescent="0.25">
      <c r="G47">
        <v>2025</v>
      </c>
      <c r="H47" t="s">
        <v>72</v>
      </c>
      <c r="I47" t="s">
        <v>95</v>
      </c>
      <c r="J47" s="8">
        <v>21800</v>
      </c>
    </row>
    <row r="48" spans="7:10" x14ac:dyDescent="0.25">
      <c r="G48">
        <v>2024</v>
      </c>
      <c r="H48" t="s">
        <v>72</v>
      </c>
      <c r="I48" t="s">
        <v>73</v>
      </c>
      <c r="J48" s="8">
        <v>16400</v>
      </c>
    </row>
    <row r="49" spans="7:10" x14ac:dyDescent="0.25">
      <c r="G49">
        <v>2024</v>
      </c>
      <c r="H49" t="s">
        <v>74</v>
      </c>
      <c r="I49" t="s">
        <v>93</v>
      </c>
      <c r="J49" s="8">
        <v>400</v>
      </c>
    </row>
    <row r="50" spans="7:10" x14ac:dyDescent="0.25">
      <c r="G50">
        <v>2023</v>
      </c>
      <c r="H50" t="s">
        <v>74</v>
      </c>
      <c r="I50" t="s">
        <v>97</v>
      </c>
      <c r="J50" s="8">
        <v>3300</v>
      </c>
    </row>
    <row r="51" spans="7:10" x14ac:dyDescent="0.25">
      <c r="G51">
        <v>2025</v>
      </c>
      <c r="H51" t="s">
        <v>72</v>
      </c>
      <c r="I51" t="s">
        <v>79</v>
      </c>
      <c r="J51" s="8">
        <v>5000</v>
      </c>
    </row>
    <row r="52" spans="7:10" x14ac:dyDescent="0.25">
      <c r="G52">
        <v>2024</v>
      </c>
      <c r="H52" t="s">
        <v>72</v>
      </c>
      <c r="I52" t="s">
        <v>79</v>
      </c>
      <c r="J52" s="8">
        <v>3300</v>
      </c>
    </row>
    <row r="53" spans="7:10" x14ac:dyDescent="0.25">
      <c r="G53">
        <v>2023</v>
      </c>
      <c r="H53" t="s">
        <v>72</v>
      </c>
      <c r="I53" t="s">
        <v>98</v>
      </c>
      <c r="J53" s="8">
        <v>800</v>
      </c>
    </row>
    <row r="54" spans="7:10" x14ac:dyDescent="0.25">
      <c r="G54">
        <v>2024</v>
      </c>
      <c r="H54" t="s">
        <v>74</v>
      </c>
      <c r="I54" t="s">
        <v>99</v>
      </c>
      <c r="J54" s="8">
        <v>15600</v>
      </c>
    </row>
    <row r="55" spans="7:10" x14ac:dyDescent="0.25">
      <c r="G55">
        <v>2024</v>
      </c>
      <c r="H55" t="s">
        <v>72</v>
      </c>
      <c r="I55" t="s">
        <v>98</v>
      </c>
      <c r="J55" s="8">
        <v>1500</v>
      </c>
    </row>
    <row r="56" spans="7:10" x14ac:dyDescent="0.25">
      <c r="G56">
        <v>2025</v>
      </c>
      <c r="H56" t="s">
        <v>72</v>
      </c>
      <c r="I56" t="s">
        <v>98</v>
      </c>
      <c r="J56" s="8">
        <v>6200</v>
      </c>
    </row>
    <row r="57" spans="7:10" x14ac:dyDescent="0.25">
      <c r="G57">
        <v>2025</v>
      </c>
      <c r="H57" t="s">
        <v>74</v>
      </c>
      <c r="I57" t="s">
        <v>99</v>
      </c>
      <c r="J57" s="8">
        <v>27000</v>
      </c>
    </row>
    <row r="58" spans="7:10" x14ac:dyDescent="0.25">
      <c r="G58">
        <v>2024</v>
      </c>
      <c r="H58" t="s">
        <v>72</v>
      </c>
      <c r="I58" t="s">
        <v>100</v>
      </c>
      <c r="J58" s="8">
        <v>2800</v>
      </c>
    </row>
    <row r="59" spans="7:10" x14ac:dyDescent="0.25">
      <c r="G59">
        <v>2024</v>
      </c>
      <c r="H59" t="s">
        <v>81</v>
      </c>
      <c r="I59" t="s">
        <v>91</v>
      </c>
      <c r="J59" s="8">
        <v>6700</v>
      </c>
    </row>
    <row r="60" spans="7:10" x14ac:dyDescent="0.25">
      <c r="G60">
        <v>2023</v>
      </c>
      <c r="H60" t="s">
        <v>74</v>
      </c>
      <c r="I60" t="s">
        <v>99</v>
      </c>
      <c r="J60" s="8">
        <v>13300</v>
      </c>
    </row>
    <row r="61" spans="7:10" x14ac:dyDescent="0.25">
      <c r="G61">
        <v>2024</v>
      </c>
      <c r="H61" t="s">
        <v>83</v>
      </c>
      <c r="I61" t="s">
        <v>90</v>
      </c>
      <c r="J61" s="8">
        <v>13800</v>
      </c>
    </row>
    <row r="62" spans="7:10" x14ac:dyDescent="0.25">
      <c r="G62">
        <v>2025</v>
      </c>
      <c r="H62" t="s">
        <v>74</v>
      </c>
      <c r="I62" t="s">
        <v>97</v>
      </c>
      <c r="J62" s="8">
        <v>2400</v>
      </c>
    </row>
    <row r="63" spans="7:10" x14ac:dyDescent="0.25">
      <c r="G63">
        <v>2023</v>
      </c>
      <c r="H63" t="s">
        <v>83</v>
      </c>
      <c r="I63" t="s">
        <v>92</v>
      </c>
      <c r="J63" s="8">
        <v>300</v>
      </c>
    </row>
    <row r="64" spans="7:10" x14ac:dyDescent="0.25">
      <c r="G64">
        <v>2023</v>
      </c>
      <c r="H64" t="s">
        <v>72</v>
      </c>
      <c r="I64" t="s">
        <v>100</v>
      </c>
      <c r="J64" s="8">
        <v>2100</v>
      </c>
    </row>
    <row r="65" spans="7:10" x14ac:dyDescent="0.25">
      <c r="G65">
        <v>2023</v>
      </c>
      <c r="H65" t="s">
        <v>72</v>
      </c>
      <c r="I65" t="s">
        <v>80</v>
      </c>
      <c r="J65" s="8">
        <v>2300</v>
      </c>
    </row>
    <row r="66" spans="7:10" x14ac:dyDescent="0.25">
      <c r="G66">
        <v>2023</v>
      </c>
      <c r="H66" t="s">
        <v>72</v>
      </c>
      <c r="I66" t="s">
        <v>95</v>
      </c>
      <c r="J66" s="8">
        <v>10000</v>
      </c>
    </row>
    <row r="67" spans="7:10" x14ac:dyDescent="0.25">
      <c r="G67">
        <v>2023</v>
      </c>
      <c r="H67" t="s">
        <v>81</v>
      </c>
      <c r="I67" t="s">
        <v>96</v>
      </c>
      <c r="J67" s="8">
        <v>500</v>
      </c>
    </row>
    <row r="68" spans="7:10" x14ac:dyDescent="0.25">
      <c r="G68">
        <v>2024</v>
      </c>
      <c r="H68" t="s">
        <v>74</v>
      </c>
      <c r="I68" t="s">
        <v>88</v>
      </c>
      <c r="J68" s="8">
        <v>3800</v>
      </c>
    </row>
    <row r="69" spans="7:10" x14ac:dyDescent="0.25">
      <c r="G69">
        <v>2023</v>
      </c>
      <c r="H69" t="s">
        <v>81</v>
      </c>
      <c r="I69" t="s">
        <v>91</v>
      </c>
      <c r="J69" s="8">
        <v>3200</v>
      </c>
    </row>
    <row r="70" spans="7:10" x14ac:dyDescent="0.25">
      <c r="G70">
        <v>2025</v>
      </c>
      <c r="H70" t="s">
        <v>74</v>
      </c>
      <c r="I70" t="s">
        <v>77</v>
      </c>
      <c r="J70" s="8">
        <v>23000</v>
      </c>
    </row>
    <row r="71" spans="7:10" x14ac:dyDescent="0.25">
      <c r="G71">
        <v>2023</v>
      </c>
      <c r="H71" t="s">
        <v>74</v>
      </c>
      <c r="I71" t="s">
        <v>76</v>
      </c>
      <c r="J71" s="8">
        <v>700</v>
      </c>
    </row>
    <row r="72" spans="7:10" x14ac:dyDescent="0.25">
      <c r="G72">
        <v>2023</v>
      </c>
      <c r="H72" t="s">
        <v>83</v>
      </c>
      <c r="I72" t="s">
        <v>85</v>
      </c>
      <c r="J72" s="8">
        <v>1300</v>
      </c>
    </row>
    <row r="73" spans="7:10" x14ac:dyDescent="0.25">
      <c r="G73">
        <v>2024</v>
      </c>
      <c r="H73" t="s">
        <v>74</v>
      </c>
      <c r="I73" t="s">
        <v>97</v>
      </c>
      <c r="J73" s="8">
        <v>1300</v>
      </c>
    </row>
    <row r="74" spans="7:10" x14ac:dyDescent="0.25">
      <c r="G74">
        <v>2024</v>
      </c>
      <c r="H74" t="s">
        <v>74</v>
      </c>
      <c r="I74" t="s">
        <v>78</v>
      </c>
      <c r="J74" s="8">
        <v>22100</v>
      </c>
    </row>
    <row r="75" spans="7:10" x14ac:dyDescent="0.25">
      <c r="G75">
        <v>2025</v>
      </c>
      <c r="H75" t="s">
        <v>72</v>
      </c>
      <c r="I75" t="s">
        <v>100</v>
      </c>
      <c r="J75" s="8">
        <v>3100</v>
      </c>
    </row>
    <row r="76" spans="7:10" x14ac:dyDescent="0.25">
      <c r="G76">
        <v>2023</v>
      </c>
      <c r="H76" t="s">
        <v>74</v>
      </c>
      <c r="I76" t="s">
        <v>93</v>
      </c>
      <c r="J76" s="8">
        <v>500</v>
      </c>
    </row>
    <row r="77" spans="7:10" x14ac:dyDescent="0.25">
      <c r="G77">
        <v>2025</v>
      </c>
      <c r="H77" t="s">
        <v>81</v>
      </c>
      <c r="I77" t="s">
        <v>96</v>
      </c>
      <c r="J77" s="8">
        <v>3100</v>
      </c>
    </row>
    <row r="78" spans="7:10" x14ac:dyDescent="0.25">
      <c r="G78">
        <v>2023</v>
      </c>
      <c r="H78" t="s">
        <v>72</v>
      </c>
      <c r="I78" t="s">
        <v>73</v>
      </c>
      <c r="J78" s="8">
        <v>8700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50A4E-7C4F-44AB-9B41-3E9928716245}">
  <dimension ref="A1:J78"/>
  <sheetViews>
    <sheetView showGridLines="0" zoomScale="115" zoomScaleNormal="115" workbookViewId="0">
      <selection activeCell="L10" sqref="L10"/>
    </sheetView>
  </sheetViews>
  <sheetFormatPr defaultRowHeight="15" x14ac:dyDescent="0.25"/>
  <cols>
    <col min="1" max="1" width="2.5703125" customWidth="1"/>
    <col min="2" max="2" width="7.28515625" bestFit="1" customWidth="1"/>
    <col min="3" max="3" width="12.28515625" bestFit="1" customWidth="1"/>
    <col min="4" max="4" width="15.5703125" bestFit="1" customWidth="1"/>
    <col min="5" max="5" width="9.85546875" bestFit="1" customWidth="1"/>
    <col min="6" max="6" width="2.5703125" customWidth="1"/>
    <col min="7" max="7" width="7.85546875" customWidth="1"/>
    <col min="8" max="8" width="15" customWidth="1"/>
    <col min="9" max="9" width="15.7109375" bestFit="1" customWidth="1"/>
    <col min="10" max="10" width="12.140625" bestFit="1" customWidth="1"/>
  </cols>
  <sheetData>
    <row r="1" spans="1:10" s="9" customFormat="1" ht="48.75" customHeight="1" x14ac:dyDescent="0.3">
      <c r="A1" s="7" t="s">
        <v>120</v>
      </c>
      <c r="B1" s="7"/>
      <c r="C1" s="7"/>
      <c r="D1" s="7"/>
      <c r="E1" s="7"/>
      <c r="F1" s="7"/>
      <c r="G1" s="7"/>
      <c r="H1" s="7"/>
      <c r="I1" s="7"/>
      <c r="J1" s="7"/>
    </row>
    <row r="3" spans="1:10" x14ac:dyDescent="0.25">
      <c r="B3" t="s">
        <v>70</v>
      </c>
      <c r="C3" t="s">
        <v>71</v>
      </c>
      <c r="D3" t="s">
        <v>53</v>
      </c>
      <c r="E3" t="s">
        <v>54</v>
      </c>
      <c r="G3" s="31" t="s">
        <v>70</v>
      </c>
      <c r="H3" s="31" t="s">
        <v>71</v>
      </c>
      <c r="I3" s="31" t="s">
        <v>53</v>
      </c>
      <c r="J3" t="s">
        <v>122</v>
      </c>
    </row>
    <row r="4" spans="1:10" x14ac:dyDescent="0.25">
      <c r="B4">
        <v>2025</v>
      </c>
      <c r="C4" t="s">
        <v>72</v>
      </c>
      <c r="D4" t="s">
        <v>73</v>
      </c>
      <c r="E4" s="8">
        <v>20000</v>
      </c>
      <c r="G4">
        <v>2025</v>
      </c>
      <c r="H4" t="s">
        <v>83</v>
      </c>
      <c r="I4" t="s">
        <v>92</v>
      </c>
      <c r="J4" s="8">
        <v>33700</v>
      </c>
    </row>
    <row r="5" spans="1:10" x14ac:dyDescent="0.25">
      <c r="B5">
        <v>2025</v>
      </c>
      <c r="C5" t="s">
        <v>74</v>
      </c>
      <c r="D5" t="s">
        <v>76</v>
      </c>
      <c r="E5" s="8">
        <v>4000</v>
      </c>
      <c r="G5">
        <v>2025</v>
      </c>
      <c r="H5" t="s">
        <v>83</v>
      </c>
      <c r="I5" t="s">
        <v>84</v>
      </c>
      <c r="J5" s="8">
        <v>34000</v>
      </c>
    </row>
    <row r="6" spans="1:10" x14ac:dyDescent="0.25">
      <c r="B6">
        <v>2025</v>
      </c>
      <c r="C6" t="s">
        <v>74</v>
      </c>
      <c r="D6" t="s">
        <v>78</v>
      </c>
      <c r="E6" s="8">
        <v>36000</v>
      </c>
      <c r="G6">
        <v>2025</v>
      </c>
      <c r="H6" t="s">
        <v>83</v>
      </c>
      <c r="I6" t="s">
        <v>85</v>
      </c>
      <c r="J6" s="8">
        <v>36700</v>
      </c>
    </row>
    <row r="7" spans="1:10" x14ac:dyDescent="0.25">
      <c r="B7">
        <v>2025</v>
      </c>
      <c r="C7" t="s">
        <v>72</v>
      </c>
      <c r="D7" t="s">
        <v>80</v>
      </c>
      <c r="E7" s="8">
        <v>5400</v>
      </c>
      <c r="G7">
        <v>2025</v>
      </c>
      <c r="H7" t="s">
        <v>83</v>
      </c>
      <c r="I7" t="s">
        <v>86</v>
      </c>
      <c r="J7" s="8">
        <v>35000</v>
      </c>
    </row>
    <row r="8" spans="1:10" x14ac:dyDescent="0.25">
      <c r="B8">
        <v>2025</v>
      </c>
      <c r="C8" t="s">
        <v>72</v>
      </c>
      <c r="D8" t="s">
        <v>87</v>
      </c>
      <c r="E8" s="8">
        <v>600</v>
      </c>
      <c r="G8">
        <v>2025</v>
      </c>
      <c r="H8" t="s">
        <v>83</v>
      </c>
      <c r="I8" t="s">
        <v>94</v>
      </c>
      <c r="J8" s="8">
        <v>30700</v>
      </c>
    </row>
    <row r="9" spans="1:10" x14ac:dyDescent="0.25">
      <c r="B9">
        <v>2025</v>
      </c>
      <c r="C9" t="s">
        <v>74</v>
      </c>
      <c r="D9" t="s">
        <v>88</v>
      </c>
      <c r="E9" s="8">
        <v>7500</v>
      </c>
      <c r="G9">
        <v>2025</v>
      </c>
      <c r="H9" t="s">
        <v>83</v>
      </c>
      <c r="I9" t="s">
        <v>90</v>
      </c>
      <c r="J9" s="8">
        <v>63700</v>
      </c>
    </row>
    <row r="10" spans="1:10" x14ac:dyDescent="0.25">
      <c r="B10">
        <v>2025</v>
      </c>
      <c r="C10" t="s">
        <v>83</v>
      </c>
      <c r="D10" t="s">
        <v>90</v>
      </c>
      <c r="E10" s="8">
        <v>63700</v>
      </c>
      <c r="G10">
        <v>2025</v>
      </c>
      <c r="H10" t="s">
        <v>81</v>
      </c>
      <c r="I10" t="s">
        <v>91</v>
      </c>
      <c r="J10" s="8">
        <v>9300</v>
      </c>
    </row>
    <row r="11" spans="1:10" x14ac:dyDescent="0.25">
      <c r="B11">
        <v>2025</v>
      </c>
      <c r="C11" t="s">
        <v>81</v>
      </c>
      <c r="D11" t="s">
        <v>91</v>
      </c>
      <c r="E11" s="8">
        <v>9300</v>
      </c>
      <c r="G11">
        <v>2025</v>
      </c>
      <c r="H11" t="s">
        <v>81</v>
      </c>
      <c r="I11" t="s">
        <v>82</v>
      </c>
      <c r="J11" s="8">
        <v>8500</v>
      </c>
    </row>
    <row r="12" spans="1:10" x14ac:dyDescent="0.25">
      <c r="B12">
        <v>2025</v>
      </c>
      <c r="C12" t="s">
        <v>81</v>
      </c>
      <c r="D12" t="s">
        <v>82</v>
      </c>
      <c r="E12" s="8">
        <v>8500</v>
      </c>
      <c r="G12">
        <v>2025</v>
      </c>
      <c r="H12" t="s">
        <v>81</v>
      </c>
      <c r="I12" t="s">
        <v>89</v>
      </c>
      <c r="J12" s="8">
        <v>16900</v>
      </c>
    </row>
    <row r="13" spans="1:10" x14ac:dyDescent="0.25">
      <c r="B13">
        <v>2025</v>
      </c>
      <c r="C13" t="s">
        <v>83</v>
      </c>
      <c r="D13" t="s">
        <v>92</v>
      </c>
      <c r="E13" s="8">
        <v>33700</v>
      </c>
      <c r="G13">
        <v>2025</v>
      </c>
      <c r="H13" t="s">
        <v>81</v>
      </c>
      <c r="I13" t="s">
        <v>96</v>
      </c>
      <c r="J13" s="8">
        <v>3100</v>
      </c>
    </row>
    <row r="14" spans="1:10" x14ac:dyDescent="0.25">
      <c r="B14">
        <v>2025</v>
      </c>
      <c r="C14" t="s">
        <v>74</v>
      </c>
      <c r="D14" t="s">
        <v>93</v>
      </c>
      <c r="E14" s="8">
        <v>600</v>
      </c>
      <c r="G14">
        <v>2025</v>
      </c>
      <c r="H14" t="s">
        <v>74</v>
      </c>
      <c r="I14" t="s">
        <v>76</v>
      </c>
      <c r="J14" s="8">
        <v>4000</v>
      </c>
    </row>
    <row r="15" spans="1:10" x14ac:dyDescent="0.25">
      <c r="B15">
        <v>2025</v>
      </c>
      <c r="C15" t="s">
        <v>83</v>
      </c>
      <c r="D15" t="s">
        <v>94</v>
      </c>
      <c r="E15" s="8">
        <v>30700</v>
      </c>
      <c r="G15">
        <v>2025</v>
      </c>
      <c r="H15" t="s">
        <v>74</v>
      </c>
      <c r="I15" t="s">
        <v>93</v>
      </c>
      <c r="J15" s="8">
        <v>600</v>
      </c>
    </row>
    <row r="16" spans="1:10" x14ac:dyDescent="0.25">
      <c r="B16">
        <v>2025</v>
      </c>
      <c r="C16" t="s">
        <v>83</v>
      </c>
      <c r="D16" t="s">
        <v>84</v>
      </c>
      <c r="E16" s="8">
        <v>34000</v>
      </c>
      <c r="G16">
        <v>2025</v>
      </c>
      <c r="H16" t="s">
        <v>74</v>
      </c>
      <c r="I16" t="s">
        <v>99</v>
      </c>
      <c r="J16" s="8">
        <v>27000</v>
      </c>
    </row>
    <row r="17" spans="2:10" x14ac:dyDescent="0.25">
      <c r="B17">
        <v>2025</v>
      </c>
      <c r="C17" t="s">
        <v>81</v>
      </c>
      <c r="D17" t="s">
        <v>89</v>
      </c>
      <c r="E17" s="8">
        <v>16900</v>
      </c>
      <c r="G17">
        <v>2025</v>
      </c>
      <c r="H17" t="s">
        <v>74</v>
      </c>
      <c r="I17" t="s">
        <v>88</v>
      </c>
      <c r="J17" s="8">
        <v>7500</v>
      </c>
    </row>
    <row r="18" spans="2:10" x14ac:dyDescent="0.25">
      <c r="B18">
        <v>2025</v>
      </c>
      <c r="C18" t="s">
        <v>83</v>
      </c>
      <c r="D18" t="s">
        <v>85</v>
      </c>
      <c r="E18" s="8">
        <v>36700</v>
      </c>
      <c r="G18">
        <v>2025</v>
      </c>
      <c r="H18" t="s">
        <v>74</v>
      </c>
      <c r="I18" t="s">
        <v>77</v>
      </c>
      <c r="J18" s="8">
        <v>23000</v>
      </c>
    </row>
    <row r="19" spans="2:10" x14ac:dyDescent="0.25">
      <c r="B19">
        <v>2025</v>
      </c>
      <c r="C19" t="s">
        <v>83</v>
      </c>
      <c r="D19" t="s">
        <v>86</v>
      </c>
      <c r="E19" s="8">
        <v>35000</v>
      </c>
      <c r="G19">
        <v>2025</v>
      </c>
      <c r="H19" t="s">
        <v>74</v>
      </c>
      <c r="I19" t="s">
        <v>75</v>
      </c>
      <c r="J19" s="8">
        <v>3700</v>
      </c>
    </row>
    <row r="20" spans="2:10" x14ac:dyDescent="0.25">
      <c r="B20">
        <v>2025</v>
      </c>
      <c r="C20" t="s">
        <v>74</v>
      </c>
      <c r="D20" t="s">
        <v>75</v>
      </c>
      <c r="E20" s="8">
        <v>3700</v>
      </c>
      <c r="G20">
        <v>2025</v>
      </c>
      <c r="H20" t="s">
        <v>74</v>
      </c>
      <c r="I20" t="s">
        <v>78</v>
      </c>
      <c r="J20" s="8">
        <v>36000</v>
      </c>
    </row>
    <row r="21" spans="2:10" x14ac:dyDescent="0.25">
      <c r="B21">
        <v>2025</v>
      </c>
      <c r="C21" t="s">
        <v>72</v>
      </c>
      <c r="D21" t="s">
        <v>95</v>
      </c>
      <c r="E21" s="8">
        <v>21800</v>
      </c>
      <c r="G21">
        <v>2025</v>
      </c>
      <c r="H21" t="s">
        <v>74</v>
      </c>
      <c r="I21" t="s">
        <v>97</v>
      </c>
      <c r="J21" s="8">
        <v>2400</v>
      </c>
    </row>
    <row r="22" spans="2:10" x14ac:dyDescent="0.25">
      <c r="B22">
        <v>2025</v>
      </c>
      <c r="C22" t="s">
        <v>72</v>
      </c>
      <c r="D22" t="s">
        <v>79</v>
      </c>
      <c r="E22" s="8">
        <v>5000</v>
      </c>
      <c r="G22">
        <v>2025</v>
      </c>
      <c r="H22" t="s">
        <v>72</v>
      </c>
      <c r="I22" t="s">
        <v>87</v>
      </c>
      <c r="J22" s="8">
        <v>600</v>
      </c>
    </row>
    <row r="23" spans="2:10" x14ac:dyDescent="0.25">
      <c r="B23">
        <v>2025</v>
      </c>
      <c r="C23" t="s">
        <v>72</v>
      </c>
      <c r="D23" t="s">
        <v>98</v>
      </c>
      <c r="E23" s="8">
        <v>6200</v>
      </c>
      <c r="G23">
        <v>2025</v>
      </c>
      <c r="H23" t="s">
        <v>72</v>
      </c>
      <c r="I23" t="s">
        <v>80</v>
      </c>
      <c r="J23" s="8">
        <v>5400</v>
      </c>
    </row>
    <row r="24" spans="2:10" x14ac:dyDescent="0.25">
      <c r="B24">
        <v>2025</v>
      </c>
      <c r="C24" t="s">
        <v>74</v>
      </c>
      <c r="D24" t="s">
        <v>99</v>
      </c>
      <c r="E24" s="8">
        <v>27000</v>
      </c>
      <c r="G24">
        <v>2025</v>
      </c>
      <c r="H24" t="s">
        <v>72</v>
      </c>
      <c r="I24" t="s">
        <v>73</v>
      </c>
      <c r="J24" s="8">
        <v>20000</v>
      </c>
    </row>
    <row r="25" spans="2:10" x14ac:dyDescent="0.25">
      <c r="B25">
        <v>2025</v>
      </c>
      <c r="C25" t="s">
        <v>74</v>
      </c>
      <c r="D25" t="s">
        <v>97</v>
      </c>
      <c r="E25" s="8">
        <v>2400</v>
      </c>
      <c r="G25">
        <v>2025</v>
      </c>
      <c r="H25" t="s">
        <v>72</v>
      </c>
      <c r="I25" t="s">
        <v>79</v>
      </c>
      <c r="J25" s="8">
        <v>5000</v>
      </c>
    </row>
    <row r="26" spans="2:10" x14ac:dyDescent="0.25">
      <c r="B26">
        <v>2025</v>
      </c>
      <c r="C26" t="s">
        <v>74</v>
      </c>
      <c r="D26" t="s">
        <v>77</v>
      </c>
      <c r="E26" s="8">
        <v>23000</v>
      </c>
      <c r="G26">
        <v>2025</v>
      </c>
      <c r="H26" t="s">
        <v>72</v>
      </c>
      <c r="I26" t="s">
        <v>98</v>
      </c>
      <c r="J26" s="8">
        <v>6200</v>
      </c>
    </row>
    <row r="27" spans="2:10" x14ac:dyDescent="0.25">
      <c r="B27">
        <v>2025</v>
      </c>
      <c r="C27" t="s">
        <v>72</v>
      </c>
      <c r="D27" t="s">
        <v>100</v>
      </c>
      <c r="E27" s="8">
        <v>3100</v>
      </c>
      <c r="G27">
        <v>2025</v>
      </c>
      <c r="H27" t="s">
        <v>72</v>
      </c>
      <c r="I27" t="s">
        <v>100</v>
      </c>
      <c r="J27" s="8">
        <v>3100</v>
      </c>
    </row>
    <row r="28" spans="2:10" x14ac:dyDescent="0.25">
      <c r="B28">
        <v>2025</v>
      </c>
      <c r="C28" t="s">
        <v>81</v>
      </c>
      <c r="D28" t="s">
        <v>96</v>
      </c>
      <c r="E28" s="8">
        <v>3100</v>
      </c>
      <c r="G28">
        <v>2025</v>
      </c>
      <c r="H28" t="s">
        <v>72</v>
      </c>
      <c r="I28" t="s">
        <v>95</v>
      </c>
      <c r="J28" s="8">
        <v>21800</v>
      </c>
    </row>
    <row r="29" spans="2:10" x14ac:dyDescent="0.25">
      <c r="B29">
        <v>2024</v>
      </c>
      <c r="C29" t="s">
        <v>74</v>
      </c>
      <c r="D29" t="s">
        <v>75</v>
      </c>
      <c r="E29" s="8">
        <v>2300</v>
      </c>
      <c r="G29" t="s">
        <v>121</v>
      </c>
      <c r="J29" s="8">
        <v>437900</v>
      </c>
    </row>
    <row r="30" spans="2:10" x14ac:dyDescent="0.25">
      <c r="B30">
        <v>2024</v>
      </c>
      <c r="C30" t="s">
        <v>72</v>
      </c>
      <c r="D30" t="s">
        <v>80</v>
      </c>
      <c r="E30" s="8">
        <v>3400</v>
      </c>
    </row>
    <row r="31" spans="2:10" x14ac:dyDescent="0.25">
      <c r="B31">
        <v>2024</v>
      </c>
      <c r="C31" t="s">
        <v>81</v>
      </c>
      <c r="D31" t="s">
        <v>82</v>
      </c>
      <c r="E31" s="8">
        <v>6300</v>
      </c>
    </row>
    <row r="32" spans="2:10" x14ac:dyDescent="0.25">
      <c r="B32">
        <v>2024</v>
      </c>
      <c r="C32" t="s">
        <v>83</v>
      </c>
      <c r="D32" t="s">
        <v>84</v>
      </c>
      <c r="E32" s="8">
        <v>17000</v>
      </c>
    </row>
    <row r="33" spans="2:5" x14ac:dyDescent="0.25">
      <c r="B33">
        <v>2024</v>
      </c>
      <c r="C33" t="s">
        <v>83</v>
      </c>
      <c r="D33" t="s">
        <v>85</v>
      </c>
      <c r="E33" s="8">
        <v>21600</v>
      </c>
    </row>
    <row r="34" spans="2:5" x14ac:dyDescent="0.25">
      <c r="B34">
        <v>2024</v>
      </c>
      <c r="C34" t="s">
        <v>83</v>
      </c>
      <c r="D34" t="s">
        <v>86</v>
      </c>
      <c r="E34" s="8">
        <v>29800</v>
      </c>
    </row>
    <row r="35" spans="2:5" x14ac:dyDescent="0.25">
      <c r="B35">
        <v>2024</v>
      </c>
      <c r="C35" t="s">
        <v>72</v>
      </c>
      <c r="D35" t="s">
        <v>87</v>
      </c>
      <c r="E35" s="8">
        <v>1000</v>
      </c>
    </row>
    <row r="36" spans="2:5" x14ac:dyDescent="0.25">
      <c r="B36">
        <v>2024</v>
      </c>
      <c r="C36" t="s">
        <v>83</v>
      </c>
      <c r="D36" t="s">
        <v>94</v>
      </c>
      <c r="E36" s="8">
        <v>16400</v>
      </c>
    </row>
    <row r="37" spans="2:5" x14ac:dyDescent="0.25">
      <c r="B37">
        <v>2024</v>
      </c>
      <c r="C37" t="s">
        <v>83</v>
      </c>
      <c r="D37" t="s">
        <v>92</v>
      </c>
      <c r="E37" s="8">
        <v>22100</v>
      </c>
    </row>
    <row r="38" spans="2:5" x14ac:dyDescent="0.25">
      <c r="B38">
        <v>2024</v>
      </c>
      <c r="C38" t="s">
        <v>74</v>
      </c>
      <c r="D38" t="s">
        <v>76</v>
      </c>
      <c r="E38" s="8">
        <v>2900</v>
      </c>
    </row>
    <row r="39" spans="2:5" x14ac:dyDescent="0.25">
      <c r="B39">
        <v>2024</v>
      </c>
      <c r="C39" t="s">
        <v>81</v>
      </c>
      <c r="D39" t="s">
        <v>89</v>
      </c>
      <c r="E39" s="8">
        <v>8300</v>
      </c>
    </row>
    <row r="40" spans="2:5" x14ac:dyDescent="0.25">
      <c r="B40">
        <v>2024</v>
      </c>
      <c r="C40" t="s">
        <v>72</v>
      </c>
      <c r="D40" t="s">
        <v>95</v>
      </c>
      <c r="E40" s="8">
        <v>16700</v>
      </c>
    </row>
    <row r="41" spans="2:5" x14ac:dyDescent="0.25">
      <c r="B41">
        <v>2024</v>
      </c>
      <c r="C41" t="s">
        <v>81</v>
      </c>
      <c r="D41" t="s">
        <v>96</v>
      </c>
      <c r="E41" s="8">
        <v>1800</v>
      </c>
    </row>
    <row r="42" spans="2:5" x14ac:dyDescent="0.25">
      <c r="B42">
        <v>2024</v>
      </c>
      <c r="C42" t="s">
        <v>74</v>
      </c>
      <c r="D42" t="s">
        <v>77</v>
      </c>
      <c r="E42" s="8">
        <v>12000</v>
      </c>
    </row>
    <row r="43" spans="2:5" x14ac:dyDescent="0.25">
      <c r="B43">
        <v>2024</v>
      </c>
      <c r="C43" t="s">
        <v>72</v>
      </c>
      <c r="D43" t="s">
        <v>73</v>
      </c>
      <c r="E43" s="8">
        <v>16400</v>
      </c>
    </row>
    <row r="44" spans="2:5" x14ac:dyDescent="0.25">
      <c r="B44">
        <v>2024</v>
      </c>
      <c r="C44" t="s">
        <v>74</v>
      </c>
      <c r="D44" t="s">
        <v>93</v>
      </c>
      <c r="E44" s="8">
        <v>400</v>
      </c>
    </row>
    <row r="45" spans="2:5" x14ac:dyDescent="0.25">
      <c r="B45">
        <v>2024</v>
      </c>
      <c r="C45" t="s">
        <v>72</v>
      </c>
      <c r="D45" t="s">
        <v>79</v>
      </c>
      <c r="E45" s="8">
        <v>3300</v>
      </c>
    </row>
    <row r="46" spans="2:5" x14ac:dyDescent="0.25">
      <c r="B46">
        <v>2024</v>
      </c>
      <c r="C46" t="s">
        <v>74</v>
      </c>
      <c r="D46" t="s">
        <v>99</v>
      </c>
      <c r="E46" s="8">
        <v>15600</v>
      </c>
    </row>
    <row r="47" spans="2:5" x14ac:dyDescent="0.25">
      <c r="B47">
        <v>2024</v>
      </c>
      <c r="C47" t="s">
        <v>72</v>
      </c>
      <c r="D47" t="s">
        <v>98</v>
      </c>
      <c r="E47" s="8">
        <v>1500</v>
      </c>
    </row>
    <row r="48" spans="2:5" x14ac:dyDescent="0.25">
      <c r="B48">
        <v>2024</v>
      </c>
      <c r="C48" t="s">
        <v>72</v>
      </c>
      <c r="D48" t="s">
        <v>100</v>
      </c>
      <c r="E48" s="8">
        <v>2800</v>
      </c>
    </row>
    <row r="49" spans="2:5" x14ac:dyDescent="0.25">
      <c r="B49">
        <v>2024</v>
      </c>
      <c r="C49" t="s">
        <v>81</v>
      </c>
      <c r="D49" t="s">
        <v>91</v>
      </c>
      <c r="E49" s="8">
        <v>6700</v>
      </c>
    </row>
    <row r="50" spans="2:5" x14ac:dyDescent="0.25">
      <c r="B50">
        <v>2024</v>
      </c>
      <c r="C50" t="s">
        <v>83</v>
      </c>
      <c r="D50" t="s">
        <v>90</v>
      </c>
      <c r="E50" s="8">
        <v>13800</v>
      </c>
    </row>
    <row r="51" spans="2:5" x14ac:dyDescent="0.25">
      <c r="B51">
        <v>2024</v>
      </c>
      <c r="C51" t="s">
        <v>74</v>
      </c>
      <c r="D51" t="s">
        <v>88</v>
      </c>
      <c r="E51" s="8">
        <v>3800</v>
      </c>
    </row>
    <row r="52" spans="2:5" x14ac:dyDescent="0.25">
      <c r="B52">
        <v>2024</v>
      </c>
      <c r="C52" t="s">
        <v>74</v>
      </c>
      <c r="D52" t="s">
        <v>97</v>
      </c>
      <c r="E52" s="8">
        <v>1300</v>
      </c>
    </row>
    <row r="53" spans="2:5" x14ac:dyDescent="0.25">
      <c r="B53">
        <v>2024</v>
      </c>
      <c r="C53" t="s">
        <v>74</v>
      </c>
      <c r="D53" t="s">
        <v>78</v>
      </c>
      <c r="E53" s="8">
        <v>22100</v>
      </c>
    </row>
    <row r="54" spans="2:5" x14ac:dyDescent="0.25">
      <c r="B54">
        <v>2023</v>
      </c>
      <c r="C54" t="s">
        <v>74</v>
      </c>
      <c r="D54" t="s">
        <v>75</v>
      </c>
      <c r="E54" s="8">
        <v>3700</v>
      </c>
    </row>
    <row r="55" spans="2:5" x14ac:dyDescent="0.25">
      <c r="B55">
        <v>2023</v>
      </c>
      <c r="C55" t="s">
        <v>74</v>
      </c>
      <c r="D55" t="s">
        <v>77</v>
      </c>
      <c r="E55" s="8">
        <v>13300</v>
      </c>
    </row>
    <row r="56" spans="2:5" x14ac:dyDescent="0.25">
      <c r="B56">
        <v>2023</v>
      </c>
      <c r="C56" t="s">
        <v>72</v>
      </c>
      <c r="D56" t="s">
        <v>79</v>
      </c>
      <c r="E56" s="8">
        <v>2300</v>
      </c>
    </row>
    <row r="57" spans="2:5" x14ac:dyDescent="0.25">
      <c r="B57">
        <v>2023</v>
      </c>
      <c r="C57" t="s">
        <v>74</v>
      </c>
      <c r="D57" t="s">
        <v>88</v>
      </c>
      <c r="E57" s="8">
        <v>6700</v>
      </c>
    </row>
    <row r="58" spans="2:5" x14ac:dyDescent="0.25">
      <c r="B58">
        <v>2023</v>
      </c>
      <c r="C58" t="s">
        <v>81</v>
      </c>
      <c r="D58" t="s">
        <v>89</v>
      </c>
      <c r="E58" s="8">
        <v>3500</v>
      </c>
    </row>
    <row r="59" spans="2:5" x14ac:dyDescent="0.25">
      <c r="B59">
        <v>2023</v>
      </c>
      <c r="C59" t="s">
        <v>81</v>
      </c>
      <c r="D59" t="s">
        <v>82</v>
      </c>
      <c r="E59" s="8">
        <v>3100</v>
      </c>
    </row>
    <row r="60" spans="2:5" x14ac:dyDescent="0.25">
      <c r="B60">
        <v>2023</v>
      </c>
      <c r="C60" t="s">
        <v>83</v>
      </c>
      <c r="D60" t="s">
        <v>94</v>
      </c>
      <c r="E60" s="8">
        <v>700</v>
      </c>
    </row>
    <row r="61" spans="2:5" x14ac:dyDescent="0.25">
      <c r="B61">
        <v>2023</v>
      </c>
      <c r="C61" t="s">
        <v>74</v>
      </c>
      <c r="D61" t="s">
        <v>78</v>
      </c>
      <c r="E61" s="8">
        <v>3300</v>
      </c>
    </row>
    <row r="62" spans="2:5" x14ac:dyDescent="0.25">
      <c r="B62">
        <v>2023</v>
      </c>
      <c r="C62" t="s">
        <v>83</v>
      </c>
      <c r="D62" t="s">
        <v>84</v>
      </c>
      <c r="E62" s="8">
        <v>8300</v>
      </c>
    </row>
    <row r="63" spans="2:5" x14ac:dyDescent="0.25">
      <c r="B63">
        <v>2023</v>
      </c>
      <c r="C63" t="s">
        <v>83</v>
      </c>
      <c r="D63" t="s">
        <v>90</v>
      </c>
      <c r="E63" s="8">
        <v>8700</v>
      </c>
    </row>
    <row r="64" spans="2:5" x14ac:dyDescent="0.25">
      <c r="B64">
        <v>2023</v>
      </c>
      <c r="C64" t="s">
        <v>83</v>
      </c>
      <c r="D64" t="s">
        <v>86</v>
      </c>
      <c r="E64" s="8">
        <v>10000</v>
      </c>
    </row>
    <row r="65" spans="2:5" x14ac:dyDescent="0.25">
      <c r="B65">
        <v>2023</v>
      </c>
      <c r="C65" t="s">
        <v>72</v>
      </c>
      <c r="D65" t="s">
        <v>87</v>
      </c>
      <c r="E65" s="8">
        <v>500</v>
      </c>
    </row>
    <row r="66" spans="2:5" x14ac:dyDescent="0.25">
      <c r="B66">
        <v>2023</v>
      </c>
      <c r="C66" t="s">
        <v>74</v>
      </c>
      <c r="D66" t="s">
        <v>97</v>
      </c>
      <c r="E66" s="8">
        <v>3300</v>
      </c>
    </row>
    <row r="67" spans="2:5" x14ac:dyDescent="0.25">
      <c r="B67">
        <v>2023</v>
      </c>
      <c r="C67" t="s">
        <v>72</v>
      </c>
      <c r="D67" t="s">
        <v>98</v>
      </c>
      <c r="E67" s="8">
        <v>800</v>
      </c>
    </row>
    <row r="68" spans="2:5" x14ac:dyDescent="0.25">
      <c r="B68">
        <v>2023</v>
      </c>
      <c r="C68" t="s">
        <v>74</v>
      </c>
      <c r="D68" t="s">
        <v>99</v>
      </c>
      <c r="E68" s="8">
        <v>13300</v>
      </c>
    </row>
    <row r="69" spans="2:5" x14ac:dyDescent="0.25">
      <c r="B69">
        <v>2023</v>
      </c>
      <c r="C69" t="s">
        <v>83</v>
      </c>
      <c r="D69" t="s">
        <v>92</v>
      </c>
      <c r="E69" s="8">
        <v>300</v>
      </c>
    </row>
    <row r="70" spans="2:5" x14ac:dyDescent="0.25">
      <c r="B70">
        <v>2023</v>
      </c>
      <c r="C70" t="s">
        <v>72</v>
      </c>
      <c r="D70" t="s">
        <v>100</v>
      </c>
      <c r="E70" s="8">
        <v>2100</v>
      </c>
    </row>
    <row r="71" spans="2:5" x14ac:dyDescent="0.25">
      <c r="B71">
        <v>2023</v>
      </c>
      <c r="C71" t="s">
        <v>72</v>
      </c>
      <c r="D71" t="s">
        <v>80</v>
      </c>
      <c r="E71" s="8">
        <v>2300</v>
      </c>
    </row>
    <row r="72" spans="2:5" x14ac:dyDescent="0.25">
      <c r="B72">
        <v>2023</v>
      </c>
      <c r="C72" t="s">
        <v>72</v>
      </c>
      <c r="D72" t="s">
        <v>95</v>
      </c>
      <c r="E72" s="8">
        <v>10000</v>
      </c>
    </row>
    <row r="73" spans="2:5" x14ac:dyDescent="0.25">
      <c r="B73">
        <v>2023</v>
      </c>
      <c r="C73" t="s">
        <v>81</v>
      </c>
      <c r="D73" t="s">
        <v>96</v>
      </c>
      <c r="E73" s="8">
        <v>500</v>
      </c>
    </row>
    <row r="74" spans="2:5" x14ac:dyDescent="0.25">
      <c r="B74">
        <v>2023</v>
      </c>
      <c r="C74" t="s">
        <v>81</v>
      </c>
      <c r="D74" t="s">
        <v>91</v>
      </c>
      <c r="E74" s="8">
        <v>3200</v>
      </c>
    </row>
    <row r="75" spans="2:5" x14ac:dyDescent="0.25">
      <c r="B75">
        <v>2023</v>
      </c>
      <c r="C75" t="s">
        <v>74</v>
      </c>
      <c r="D75" t="s">
        <v>76</v>
      </c>
      <c r="E75" s="8">
        <v>700</v>
      </c>
    </row>
    <row r="76" spans="2:5" x14ac:dyDescent="0.25">
      <c r="B76">
        <v>2023</v>
      </c>
      <c r="C76" t="s">
        <v>83</v>
      </c>
      <c r="D76" t="s">
        <v>85</v>
      </c>
      <c r="E76" s="8">
        <v>1300</v>
      </c>
    </row>
    <row r="77" spans="2:5" x14ac:dyDescent="0.25">
      <c r="B77">
        <v>2023</v>
      </c>
      <c r="C77" t="s">
        <v>74</v>
      </c>
      <c r="D77" t="s">
        <v>93</v>
      </c>
      <c r="E77" s="8">
        <v>500</v>
      </c>
    </row>
    <row r="78" spans="2:5" x14ac:dyDescent="0.25">
      <c r="B78">
        <v>2023</v>
      </c>
      <c r="C78" t="s">
        <v>72</v>
      </c>
      <c r="D78" t="s">
        <v>73</v>
      </c>
      <c r="E78" s="8">
        <v>8700</v>
      </c>
    </row>
  </sheetData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2C389-5816-414C-8174-307910E9A791}">
  <dimension ref="A1:K141"/>
  <sheetViews>
    <sheetView showGridLines="0" zoomScale="115" zoomScaleNormal="115" workbookViewId="0">
      <selection activeCell="H7" sqref="H7"/>
    </sheetView>
  </sheetViews>
  <sheetFormatPr defaultRowHeight="15" x14ac:dyDescent="0.25"/>
  <cols>
    <col min="1" max="1" width="2.5703125" customWidth="1"/>
    <col min="2" max="2" width="16.28515625" bestFit="1" customWidth="1"/>
    <col min="3" max="3" width="12.140625" bestFit="1" customWidth="1"/>
    <col min="4" max="4" width="13.42578125" bestFit="1" customWidth="1"/>
    <col min="5" max="5" width="13.42578125" style="28" bestFit="1" customWidth="1"/>
    <col min="6" max="11" width="13.42578125" bestFit="1" customWidth="1"/>
    <col min="12" max="12" width="16.7109375" bestFit="1" customWidth="1"/>
    <col min="13" max="17" width="13.42578125" bestFit="1" customWidth="1"/>
  </cols>
  <sheetData>
    <row r="1" spans="1:11" s="9" customFormat="1" ht="48.75" customHeight="1" x14ac:dyDescent="0.3">
      <c r="A1" s="7" t="s">
        <v>25</v>
      </c>
      <c r="B1" s="7"/>
      <c r="C1" s="7"/>
      <c r="D1" s="7"/>
      <c r="E1" s="27"/>
      <c r="F1" s="7"/>
      <c r="G1" s="7"/>
      <c r="H1" s="7"/>
      <c r="I1" s="7"/>
      <c r="J1" s="7"/>
      <c r="K1" s="7"/>
    </row>
    <row r="3" spans="1:11" x14ac:dyDescent="0.25">
      <c r="B3" s="31" t="s">
        <v>52</v>
      </c>
      <c r="C3" t="s">
        <v>122</v>
      </c>
      <c r="E3"/>
    </row>
    <row r="4" spans="1:11" x14ac:dyDescent="0.25">
      <c r="B4" t="s">
        <v>63</v>
      </c>
      <c r="C4" s="32">
        <v>366534.18</v>
      </c>
      <c r="E4"/>
    </row>
    <row r="5" spans="1:11" x14ac:dyDescent="0.25">
      <c r="B5" t="s">
        <v>64</v>
      </c>
      <c r="C5" s="32">
        <v>4350605</v>
      </c>
      <c r="E5"/>
    </row>
    <row r="6" spans="1:11" x14ac:dyDescent="0.25">
      <c r="B6" t="s">
        <v>55</v>
      </c>
      <c r="C6" s="32">
        <v>8390746.1099999994</v>
      </c>
      <c r="E6"/>
    </row>
    <row r="7" spans="1:11" x14ac:dyDescent="0.25">
      <c r="B7" t="s">
        <v>59</v>
      </c>
      <c r="C7" s="32">
        <v>465385.87499999994</v>
      </c>
      <c r="E7"/>
    </row>
    <row r="8" spans="1:11" x14ac:dyDescent="0.25">
      <c r="B8" t="s">
        <v>65</v>
      </c>
      <c r="C8" s="32">
        <v>11456559</v>
      </c>
      <c r="E8"/>
    </row>
    <row r="9" spans="1:11" x14ac:dyDescent="0.25">
      <c r="B9" t="s">
        <v>121</v>
      </c>
      <c r="C9" s="32">
        <v>25029830.164999999</v>
      </c>
      <c r="E9"/>
    </row>
    <row r="10" spans="1:11" x14ac:dyDescent="0.25">
      <c r="E10"/>
    </row>
    <row r="11" spans="1:11" x14ac:dyDescent="0.25">
      <c r="E11"/>
    </row>
    <row r="12" spans="1:11" x14ac:dyDescent="0.25">
      <c r="E12"/>
    </row>
    <row r="13" spans="1:11" x14ac:dyDescent="0.25">
      <c r="E13"/>
    </row>
    <row r="14" spans="1:11" x14ac:dyDescent="0.25">
      <c r="E14"/>
    </row>
    <row r="15" spans="1:11" x14ac:dyDescent="0.25">
      <c r="E15"/>
    </row>
    <row r="16" spans="1:11" x14ac:dyDescent="0.25">
      <c r="E16"/>
    </row>
    <row r="17" spans="5:5" x14ac:dyDescent="0.25">
      <c r="E17"/>
    </row>
    <row r="18" spans="5:5" x14ac:dyDescent="0.25">
      <c r="E18"/>
    </row>
    <row r="19" spans="5:5" x14ac:dyDescent="0.25">
      <c r="E19"/>
    </row>
    <row r="20" spans="5:5" x14ac:dyDescent="0.25">
      <c r="E20"/>
    </row>
    <row r="21" spans="5:5" x14ac:dyDescent="0.25">
      <c r="E21"/>
    </row>
    <row r="22" spans="5:5" x14ac:dyDescent="0.25">
      <c r="E22"/>
    </row>
    <row r="23" spans="5:5" x14ac:dyDescent="0.25">
      <c r="E23"/>
    </row>
    <row r="24" spans="5:5" x14ac:dyDescent="0.25">
      <c r="E24"/>
    </row>
    <row r="25" spans="5:5" x14ac:dyDescent="0.25">
      <c r="E25"/>
    </row>
    <row r="26" spans="5:5" x14ac:dyDescent="0.25">
      <c r="E26"/>
    </row>
    <row r="27" spans="5:5" x14ac:dyDescent="0.25">
      <c r="E27"/>
    </row>
    <row r="28" spans="5:5" x14ac:dyDescent="0.25">
      <c r="E28"/>
    </row>
    <row r="29" spans="5:5" x14ac:dyDescent="0.25">
      <c r="E29"/>
    </row>
    <row r="30" spans="5:5" x14ac:dyDescent="0.25">
      <c r="E30"/>
    </row>
    <row r="31" spans="5:5" x14ac:dyDescent="0.25">
      <c r="E31"/>
    </row>
    <row r="32" spans="5:5" x14ac:dyDescent="0.25">
      <c r="E32"/>
    </row>
    <row r="33" spans="5:5" x14ac:dyDescent="0.25">
      <c r="E33"/>
    </row>
    <row r="34" spans="5:5" x14ac:dyDescent="0.25">
      <c r="E34"/>
    </row>
    <row r="35" spans="5:5" x14ac:dyDescent="0.25">
      <c r="E35"/>
    </row>
    <row r="36" spans="5:5" x14ac:dyDescent="0.25">
      <c r="E36"/>
    </row>
    <row r="37" spans="5:5" x14ac:dyDescent="0.25">
      <c r="E37"/>
    </row>
    <row r="38" spans="5:5" x14ac:dyDescent="0.25">
      <c r="E38"/>
    </row>
    <row r="39" spans="5:5" x14ac:dyDescent="0.25">
      <c r="E39"/>
    </row>
    <row r="40" spans="5:5" x14ac:dyDescent="0.25">
      <c r="E40"/>
    </row>
    <row r="41" spans="5:5" x14ac:dyDescent="0.25">
      <c r="E41"/>
    </row>
    <row r="42" spans="5:5" x14ac:dyDescent="0.25">
      <c r="E42"/>
    </row>
    <row r="43" spans="5:5" x14ac:dyDescent="0.25">
      <c r="E43"/>
    </row>
    <row r="44" spans="5:5" x14ac:dyDescent="0.25">
      <c r="E44"/>
    </row>
    <row r="45" spans="5:5" x14ac:dyDescent="0.25">
      <c r="E45"/>
    </row>
    <row r="46" spans="5:5" x14ac:dyDescent="0.25">
      <c r="E46"/>
    </row>
    <row r="47" spans="5:5" x14ac:dyDescent="0.25">
      <c r="E47"/>
    </row>
    <row r="48" spans="5:5" x14ac:dyDescent="0.25">
      <c r="E48"/>
    </row>
    <row r="49" spans="5:5" x14ac:dyDescent="0.25">
      <c r="E49"/>
    </row>
    <row r="50" spans="5:5" x14ac:dyDescent="0.25">
      <c r="E50"/>
    </row>
    <row r="51" spans="5:5" x14ac:dyDescent="0.25">
      <c r="E51"/>
    </row>
    <row r="52" spans="5:5" x14ac:dyDescent="0.25">
      <c r="E52"/>
    </row>
    <row r="53" spans="5:5" x14ac:dyDescent="0.25">
      <c r="E53"/>
    </row>
    <row r="54" spans="5:5" x14ac:dyDescent="0.25">
      <c r="E54"/>
    </row>
    <row r="55" spans="5:5" x14ac:dyDescent="0.25">
      <c r="E55"/>
    </row>
    <row r="56" spans="5:5" x14ac:dyDescent="0.25">
      <c r="E56"/>
    </row>
    <row r="57" spans="5:5" x14ac:dyDescent="0.25">
      <c r="E57"/>
    </row>
    <row r="58" spans="5:5" x14ac:dyDescent="0.25">
      <c r="E58"/>
    </row>
    <row r="59" spans="5:5" x14ac:dyDescent="0.25">
      <c r="E59"/>
    </row>
    <row r="60" spans="5:5" x14ac:dyDescent="0.25">
      <c r="E60"/>
    </row>
    <row r="61" spans="5:5" x14ac:dyDescent="0.25">
      <c r="E61"/>
    </row>
    <row r="62" spans="5:5" x14ac:dyDescent="0.25">
      <c r="E62"/>
    </row>
    <row r="63" spans="5:5" x14ac:dyDescent="0.25">
      <c r="E63"/>
    </row>
    <row r="64" spans="5:5" x14ac:dyDescent="0.25">
      <c r="E64"/>
    </row>
    <row r="65" spans="5:5" x14ac:dyDescent="0.25">
      <c r="E65"/>
    </row>
    <row r="66" spans="5:5" x14ac:dyDescent="0.25">
      <c r="E66"/>
    </row>
    <row r="67" spans="5:5" x14ac:dyDescent="0.25">
      <c r="E67"/>
    </row>
    <row r="68" spans="5:5" x14ac:dyDescent="0.25">
      <c r="E68"/>
    </row>
    <row r="69" spans="5:5" x14ac:dyDescent="0.25">
      <c r="E69"/>
    </row>
    <row r="70" spans="5:5" x14ac:dyDescent="0.25">
      <c r="E70"/>
    </row>
    <row r="71" spans="5:5" x14ac:dyDescent="0.25">
      <c r="E71"/>
    </row>
    <row r="72" spans="5:5" x14ac:dyDescent="0.25">
      <c r="E72"/>
    </row>
    <row r="73" spans="5:5" x14ac:dyDescent="0.25">
      <c r="E73"/>
    </row>
    <row r="74" spans="5:5" x14ac:dyDescent="0.25">
      <c r="E74"/>
    </row>
    <row r="75" spans="5:5" x14ac:dyDescent="0.25">
      <c r="E75"/>
    </row>
    <row r="76" spans="5:5" x14ac:dyDescent="0.25">
      <c r="E76"/>
    </row>
    <row r="77" spans="5:5" x14ac:dyDescent="0.25">
      <c r="E77"/>
    </row>
    <row r="78" spans="5:5" x14ac:dyDescent="0.25">
      <c r="E78"/>
    </row>
    <row r="79" spans="5:5" x14ac:dyDescent="0.25">
      <c r="E79"/>
    </row>
    <row r="80" spans="5:5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  <row r="139" spans="5:5" x14ac:dyDescent="0.25">
      <c r="E139"/>
    </row>
    <row r="140" spans="5:5" x14ac:dyDescent="0.25">
      <c r="E140"/>
    </row>
    <row r="141" spans="5:5" x14ac:dyDescent="0.25">
      <c r="E141"/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E47D8-2D07-4F72-A545-116C32F6AA78}">
  <dimension ref="A1:H40"/>
  <sheetViews>
    <sheetView showGridLines="0" showRowColHeaders="0" zoomScaleNormal="100" workbookViewId="0">
      <selection activeCell="F5" sqref="F5"/>
    </sheetView>
  </sheetViews>
  <sheetFormatPr defaultColWidth="0" defaultRowHeight="15" customHeight="1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7" t="s">
        <v>9</v>
      </c>
      <c r="B1" s="7"/>
      <c r="C1" s="7"/>
      <c r="D1" s="7"/>
      <c r="E1" s="7"/>
      <c r="F1" s="7"/>
      <c r="G1" s="7"/>
      <c r="H1" s="7"/>
    </row>
    <row r="2" spans="1:8" x14ac:dyDescent="0.25"/>
    <row r="3" spans="1:8" x14ac:dyDescent="0.25">
      <c r="B3" s="1" t="s">
        <v>10</v>
      </c>
    </row>
    <row r="4" spans="1:8" x14ac:dyDescent="0.25">
      <c r="B4" s="2" t="s">
        <v>11</v>
      </c>
      <c r="C4" s="3" t="s">
        <v>12</v>
      </c>
    </row>
    <row r="5" spans="1:8" x14ac:dyDescent="0.25">
      <c r="B5" s="2" t="s">
        <v>13</v>
      </c>
      <c r="C5" s="3" t="s">
        <v>14</v>
      </c>
    </row>
    <row r="6" spans="1:8" x14ac:dyDescent="0.25">
      <c r="B6" s="2" t="s">
        <v>15</v>
      </c>
      <c r="C6" s="3" t="s">
        <v>16</v>
      </c>
    </row>
    <row r="7" spans="1:8" x14ac:dyDescent="0.25"/>
    <row r="8" spans="1:8" x14ac:dyDescent="0.25">
      <c r="B8" s="1" t="s">
        <v>17</v>
      </c>
    </row>
    <row r="9" spans="1:8" x14ac:dyDescent="0.25">
      <c r="B9" s="2" t="s">
        <v>18</v>
      </c>
      <c r="C9" s="3" t="s">
        <v>19</v>
      </c>
    </row>
    <row r="10" spans="1:8" x14ac:dyDescent="0.25"/>
    <row r="11" spans="1:8" x14ac:dyDescent="0.25">
      <c r="B11" s="1" t="s">
        <v>20</v>
      </c>
    </row>
    <row r="12" spans="1:8" x14ac:dyDescent="0.25">
      <c r="B12" s="2" t="s">
        <v>21</v>
      </c>
      <c r="C12" s="3" t="s">
        <v>22</v>
      </c>
    </row>
    <row r="13" spans="1:8" x14ac:dyDescent="0.25">
      <c r="B13" s="2" t="s">
        <v>23</v>
      </c>
      <c r="C13" s="3" t="s">
        <v>24</v>
      </c>
    </row>
    <row r="14" spans="1:8" x14ac:dyDescent="0.25">
      <c r="B14" s="2" t="s">
        <v>25</v>
      </c>
      <c r="C14" s="3" t="s">
        <v>26</v>
      </c>
    </row>
    <row r="15" spans="1:8" x14ac:dyDescent="0.25">
      <c r="B15" s="2" t="s">
        <v>27</v>
      </c>
      <c r="C15" s="3" t="s">
        <v>28</v>
      </c>
    </row>
    <row r="16" spans="1:8" x14ac:dyDescent="0.25">
      <c r="B16" s="2" t="s">
        <v>29</v>
      </c>
      <c r="C16" s="3" t="s">
        <v>30</v>
      </c>
    </row>
    <row r="17" spans="2:3" x14ac:dyDescent="0.25">
      <c r="B17" s="2" t="s">
        <v>31</v>
      </c>
      <c r="C17" s="3" t="s">
        <v>32</v>
      </c>
    </row>
    <row r="18" spans="2:3" x14ac:dyDescent="0.25">
      <c r="B18" s="2" t="s">
        <v>33</v>
      </c>
      <c r="C18" s="3" t="s">
        <v>34</v>
      </c>
    </row>
    <row r="19" spans="2:3" x14ac:dyDescent="0.25">
      <c r="B19" s="2" t="s">
        <v>35</v>
      </c>
      <c r="C19" s="3" t="s">
        <v>36</v>
      </c>
    </row>
    <row r="20" spans="2:3" x14ac:dyDescent="0.25">
      <c r="B20" s="2" t="s">
        <v>104</v>
      </c>
      <c r="C20" s="3" t="s">
        <v>105</v>
      </c>
    </row>
    <row r="21" spans="2:3" x14ac:dyDescent="0.25">
      <c r="B21" s="2" t="s">
        <v>106</v>
      </c>
      <c r="C21" s="3" t="s">
        <v>109</v>
      </c>
    </row>
    <row r="22" spans="2:3" x14ac:dyDescent="0.25">
      <c r="B22" s="2" t="s">
        <v>37</v>
      </c>
      <c r="C22" s="3" t="s">
        <v>38</v>
      </c>
    </row>
    <row r="23" spans="2:3" x14ac:dyDescent="0.25">
      <c r="B23" s="2" t="s">
        <v>39</v>
      </c>
      <c r="C23" s="3" t="s">
        <v>40</v>
      </c>
    </row>
    <row r="24" spans="2:3" x14ac:dyDescent="0.25">
      <c r="B24" s="2" t="s">
        <v>41</v>
      </c>
      <c r="C24" s="3" t="s">
        <v>42</v>
      </c>
    </row>
    <row r="25" spans="2:3" x14ac:dyDescent="0.25">
      <c r="B25" s="2" t="s">
        <v>43</v>
      </c>
      <c r="C25" s="3" t="s">
        <v>44</v>
      </c>
    </row>
    <row r="26" spans="2:3" x14ac:dyDescent="0.25">
      <c r="B26" s="2" t="s">
        <v>45</v>
      </c>
      <c r="C26" s="3" t="s">
        <v>46</v>
      </c>
    </row>
    <row r="27" spans="2:3" x14ac:dyDescent="0.25">
      <c r="B27" s="2" t="s">
        <v>47</v>
      </c>
      <c r="C27" s="3" t="s">
        <v>48</v>
      </c>
    </row>
    <row r="28" spans="2:3" x14ac:dyDescent="0.25">
      <c r="B28" s="2" t="s">
        <v>107</v>
      </c>
      <c r="C28" s="3" t="s">
        <v>108</v>
      </c>
    </row>
    <row r="29" spans="2:3" x14ac:dyDescent="0.25">
      <c r="B29" s="2" t="s">
        <v>104</v>
      </c>
      <c r="C29" s="3" t="s">
        <v>105</v>
      </c>
    </row>
    <row r="30" spans="2:3" x14ac:dyDescent="0.25">
      <c r="B30" s="2" t="s">
        <v>102</v>
      </c>
      <c r="C30" s="3" t="s">
        <v>103</v>
      </c>
    </row>
    <row r="31" spans="2:3" x14ac:dyDescent="0.25">
      <c r="B31" s="2"/>
      <c r="C31" s="3"/>
    </row>
    <row r="32" spans="2:3" x14ac:dyDescent="0.25">
      <c r="B32" s="1" t="s">
        <v>49</v>
      </c>
    </row>
    <row r="33" spans="2:3" x14ac:dyDescent="0.25">
      <c r="B33" s="2" t="s">
        <v>50</v>
      </c>
      <c r="C33" s="3" t="s">
        <v>51</v>
      </c>
    </row>
    <row r="34" spans="2:3" x14ac:dyDescent="0.25">
      <c r="B34" s="2"/>
      <c r="C34" s="3"/>
    </row>
    <row r="35" spans="2:3" x14ac:dyDescent="0.25">
      <c r="B35" s="1" t="s">
        <v>101</v>
      </c>
      <c r="C35" s="3"/>
    </row>
    <row r="36" spans="2:3" x14ac:dyDescent="0.25"/>
    <row r="37" spans="2:3" x14ac:dyDescent="0.25"/>
    <row r="38" spans="2:3" x14ac:dyDescent="0.25"/>
    <row r="39" spans="2:3" x14ac:dyDescent="0.25"/>
    <row r="40" spans="2:3" x14ac:dyDescent="0.25"/>
  </sheetData>
  <hyperlinks>
    <hyperlink ref="C5" r:id="rId1" display="http://www.myonlinetraininghub.com/category/excel-charts" xr:uid="{16804540-43B0-4917-8C31-6BA49138DB63}"/>
    <hyperlink ref="C6" r:id="rId2" display="http://www.myonlinetraininghub.com/category/excel-dashboard" xr:uid="{D2239242-1590-4A95-B2DD-552C940FDFF2}"/>
    <hyperlink ref="C9" r:id="rId3" display="http://www.myonlinetraininghub.com/excel-webinars" xr:uid="{9459537E-7D61-4F76-9C30-07C1D71C701D}"/>
    <hyperlink ref="C33" r:id="rId4" xr:uid="{17B6DA40-AE3E-44DF-AA3A-6DB15618FD1C}"/>
    <hyperlink ref="C4" r:id="rId5" xr:uid="{BB2451AD-23AD-4B16-AB53-18C8C444CAEC}"/>
    <hyperlink ref="C19" r:id="rId6" xr:uid="{FED3065B-879C-479E-BEA0-8CC3D2A143D8}"/>
    <hyperlink ref="C18" r:id="rId7" xr:uid="{F9B894D1-DD24-42CF-BDDD-2C777E267B2D}"/>
    <hyperlink ref="C12" r:id="rId8" xr:uid="{70F5F3B1-C15B-4475-9F68-51F15FCB84EE}"/>
    <hyperlink ref="C13" r:id="rId9" xr:uid="{9CAB9626-83C1-4497-B1F9-17F524848655}"/>
    <hyperlink ref="C14" r:id="rId10" xr:uid="{FC949AA8-AEEF-4A7A-8C25-33EE66BF1FCA}"/>
    <hyperlink ref="C15" r:id="rId11" xr:uid="{B9A94296-D078-48E6-B20D-97DDA9281823}"/>
    <hyperlink ref="C16" r:id="rId12" xr:uid="{7282B8C6-AB09-4643-94B3-9EE00AC2EB27}"/>
    <hyperlink ref="C17" r:id="rId13" xr:uid="{0E6CC592-3AB6-458A-A860-1A76ACEF83B6}"/>
    <hyperlink ref="C22" r:id="rId14" xr:uid="{9326BAA7-CEAD-4360-AA3B-870AC500496C}"/>
    <hyperlink ref="C23" r:id="rId15" xr:uid="{1618935D-49FC-4C2A-8311-9D4E14954CF1}"/>
    <hyperlink ref="C24" r:id="rId16" xr:uid="{4FC80C28-AB31-411C-A5D7-60CA76313774}"/>
    <hyperlink ref="C25" r:id="rId17" xr:uid="{EE806D25-354A-410E-BF5C-D95047EF01C1}"/>
    <hyperlink ref="C26" r:id="rId18" xr:uid="{2F2C2AF6-7AC8-4550-A3DB-671E24434A71}"/>
    <hyperlink ref="C27" r:id="rId19" xr:uid="{75F5A0D9-DFC6-4367-8DD0-B9614D992790}"/>
    <hyperlink ref="C30" r:id="rId20" xr:uid="{46EF8656-E596-4506-8B3E-CA6DCD456BFC}"/>
  </hyperlinks>
  <pageMargins left="0.7" right="0.7" top="0.75" bottom="0.75" header="0.3" footer="0.3"/>
  <drawing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9E49C56486844AEA3493470A3BA7F" ma:contentTypeVersion="10" ma:contentTypeDescription="Create a new document." ma:contentTypeScope="" ma:versionID="ee49642cd881f6af9bd43a54f5ae3499">
  <xsd:schema xmlns:xsd="http://www.w3.org/2001/XMLSchema" xmlns:xs="http://www.w3.org/2001/XMLSchema" xmlns:p="http://schemas.microsoft.com/office/2006/metadata/properties" xmlns:ns3="04ec5a1a-e29c-407e-9660-cb4eaaff03ab" xmlns:ns4="98587d8b-32ff-4694-8d3a-6f66eb643b0d" targetNamespace="http://schemas.microsoft.com/office/2006/metadata/properties" ma:root="true" ma:fieldsID="0128113e904f3f2ca999b84155b1dfd6" ns3:_="" ns4:_="">
    <xsd:import namespace="04ec5a1a-e29c-407e-9660-cb4eaaff03ab"/>
    <xsd:import namespace="98587d8b-32ff-4694-8d3a-6f66eb643b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c5a1a-e29c-407e-9660-cb4eaaff0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87d8b-32ff-4694-8d3a-6f66eb643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CF6676B0-BE5C-4C14-974A-7289CF511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ec5a1a-e29c-407e-9660-cb4eaaff03ab"/>
    <ds:schemaRef ds:uri="98587d8b-32ff-4694-8d3a-6f66eb643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00B319-165B-4AE8-A6AE-EED707A1FDFE}">
  <ds:schemaRefs>
    <ds:schemaRef ds:uri="98587d8b-32ff-4694-8d3a-6f66eb643b0d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04ec5a1a-e29c-407e-9660-cb4eaaff03ab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6F14EA0-1B09-4BA6-A1E0-FED8521C2B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4B241E6-AE4C-4EA5-96CC-6E77ABF1BB4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Copyright</vt:lpstr>
      <vt:lpstr>Cell References</vt:lpstr>
      <vt:lpstr>Annual Revenue</vt:lpstr>
      <vt:lpstr>Table References</vt:lpstr>
      <vt:lpstr>FILTER</vt:lpstr>
      <vt:lpstr>PivotTables</vt:lpstr>
      <vt:lpstr>Power Query</vt:lpstr>
      <vt:lpstr>More 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Mynda Treacy</dc:creator>
  <cp:keywords/>
  <dc:description/>
  <cp:lastModifiedBy>Philip Treacy</cp:lastModifiedBy>
  <cp:revision/>
  <dcterms:created xsi:type="dcterms:W3CDTF">2019-12-23T04:48:23Z</dcterms:created>
  <dcterms:modified xsi:type="dcterms:W3CDTF">2025-08-26T04:55:40Z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0x01010076A9E49C56486844AEA3493470A3BA7F</vt:lpwstr>
  </property>
</Properties>
</file>