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Tricks/"/>
    </mc:Choice>
  </mc:AlternateContent>
  <xr:revisionPtr revIDLastSave="75" documentId="8_{CE5FC278-AE32-473C-BE92-54EE4AFC092D}" xr6:coauthVersionLast="47" xr6:coauthVersionMax="47" xr10:uidLastSave="{70000565-33AE-46A9-B5A0-FD5711445D2B}"/>
  <bookViews>
    <workbookView xWindow="-120" yWindow="-120" windowWidth="29040" windowHeight="15720" xr2:uid="{FBEE0547-C1DD-4B7A-A3EB-2BA1446463BC}"/>
  </bookViews>
  <sheets>
    <sheet name="Copyright" sheetId="10" r:id="rId1"/>
    <sheet name="Copy Visible Data" sheetId="2" r:id="rId2"/>
    <sheet name="Linked Pictures" sheetId="12" r:id="rId3"/>
    <sheet name="Remove Duplicates" sheetId="13" r:id="rId4"/>
    <sheet name="In-cell Bar Charts" sheetId="14" r:id="rId5"/>
    <sheet name="Insert Date" sheetId="15" r:id="rId6"/>
    <sheet name="Debug Formulas" sheetId="16" r:id="rId7"/>
    <sheet name="WW Summary" sheetId="17" r:id="rId8"/>
    <sheet name="WW Sales" sheetId="24" r:id="rId9"/>
    <sheet name="WW Expenses" sheetId="25" r:id="rId10"/>
    <sheet name="Move Rows" sheetId="18" r:id="rId11"/>
    <sheet name="Auto-update Date" sheetId="19" r:id="rId12"/>
    <sheet name="Hide Data" sheetId="20" r:id="rId13"/>
    <sheet name="Convert Numbers to %" sheetId="21" r:id="rId14"/>
    <sheet name="Custom Lists" sheetId="22" r:id="rId15"/>
    <sheet name="Repeate Headers" sheetId="9" r:id="rId16"/>
    <sheet name="More Resources" sheetId="11" r:id="rId17"/>
  </sheets>
  <definedNames>
    <definedName name="_xlnm._FilterDatabase" localSheetId="3" hidden="1">'Remove Duplicates'!$B$4:$B$9</definedName>
    <definedName name="_xlnm.Extract" localSheetId="3">'Remove Duplicates'!$D$4</definedName>
    <definedName name="_xlnm.Print_Area" localSheetId="15">'Repeate Headers'!$A$4:$H$186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F5" i="13" a="1"/>
  <c r="F5" i="13" s="1"/>
  <c r="C3" i="20"/>
  <c r="C3" i="19"/>
  <c r="C5" i="17"/>
  <c r="C8" i="25"/>
  <c r="C8" i="24"/>
  <c r="C4" i="17" s="1"/>
  <c r="C6" i="17" s="1"/>
  <c r="C14" i="16" a="1"/>
  <c r="C14" i="16" s="1"/>
  <c r="D7" i="14"/>
  <c r="D6" i="14"/>
  <c r="D5" i="14"/>
  <c r="D14" i="16"/>
  <c r="C11" i="16"/>
  <c r="D11" i="16"/>
  <c r="E11" i="16"/>
  <c r="F11" i="16"/>
  <c r="G11" i="16"/>
  <c r="H5" i="16"/>
  <c r="H6" i="16"/>
  <c r="H7" i="16"/>
  <c r="H8" i="16"/>
  <c r="H9" i="16"/>
  <c r="H10" i="16"/>
  <c r="D7" i="19" l="1"/>
  <c r="D8" i="19"/>
  <c r="D9" i="19"/>
  <c r="D6" i="19"/>
  <c r="H11" i="1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5">
    <bk>
      <rc t="2" v="0"/>
    </bk>
    <bk>
      <rc t="2" v="1"/>
    </bk>
    <bk>
      <rc t="2" v="2"/>
    </bk>
    <bk>
      <rc t="2" v="3"/>
    </bk>
    <bk>
      <rc t="2" v="4"/>
    </bk>
  </valueMetadata>
</metadata>
</file>

<file path=xl/sharedStrings.xml><?xml version="1.0" encoding="utf-8"?>
<sst xmlns="http://schemas.openxmlformats.org/spreadsheetml/2006/main" count="941" uniqueCount="174">
  <si>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</si>
  <si>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</si>
  <si>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</si>
  <si>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</si>
  <si>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</si>
  <si>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</si>
  <si>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</si>
  <si>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</si>
  <si>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</si>
  <si>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</si>
  <si>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</si>
  <si>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</si>
  <si>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</si>
  <si>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</si>
  <si>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</si>
  <si>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</si>
  <si>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</si>
  <si>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</si>
  <si>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</si>
  <si>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</si>
  <si>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</si>
  <si>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</si>
  <si>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</si>
  <si>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</si>
  <si>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</si>
  <si>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</si>
  <si>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</si>
  <si>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</si>
  <si>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</si>
  <si>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</si>
  <si>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</si>
  <si>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</si>
  <si>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</si>
  <si>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</si>
  <si>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</si>
  <si>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</si>
  <si>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</si>
  <si>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</si>
  <si>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</si>
  <si>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</si>
  <si>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</si>
  <si>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</si>
  <si>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</si>
  <si>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</si>
  <si>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</si>
  <si>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</si>
  <si>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</si>
  <si>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</si>
  <si>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</si>
  <si>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</si>
  <si>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</si>
  <si>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</si>
  <si>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Segment</t>
  </si>
  <si>
    <t>Country</t>
  </si>
  <si>
    <t>Product</t>
  </si>
  <si>
    <t>Sales</t>
  </si>
  <si>
    <t>COGS</t>
  </si>
  <si>
    <t>Profit</t>
  </si>
  <si>
    <t>Date</t>
  </si>
  <si>
    <t>Government</t>
  </si>
  <si>
    <t>Canada</t>
  </si>
  <si>
    <t>Carretera</t>
  </si>
  <si>
    <t>Germany</t>
  </si>
  <si>
    <t>Midmarket</t>
  </si>
  <si>
    <t>France</t>
  </si>
  <si>
    <t>Mexico</t>
  </si>
  <si>
    <t>Montana</t>
  </si>
  <si>
    <t>Channel Partners</t>
  </si>
  <si>
    <t>Enterprise</t>
  </si>
  <si>
    <t>Small Business</t>
  </si>
  <si>
    <t>Paseo</t>
  </si>
  <si>
    <t>Velo</t>
  </si>
  <si>
    <t>VTT</t>
  </si>
  <si>
    <t>Amarilla</t>
  </si>
  <si>
    <t>Manager</t>
  </si>
  <si>
    <t>Patel, Aria</t>
  </si>
  <si>
    <t>Rivera, Carlos</t>
  </si>
  <si>
    <t>Zhang, Evelyn</t>
  </si>
  <si>
    <t>Adeyemi, Jamal</t>
  </si>
  <si>
    <t>Kowalski, Sofia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</si>
  <si>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</si>
  <si>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</si>
  <si>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</si>
  <si>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</si>
  <si>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</si>
  <si>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Grand Total</t>
  </si>
  <si>
    <t>Region</t>
  </si>
  <si>
    <t>Status</t>
  </si>
  <si>
    <t>East</t>
  </si>
  <si>
    <t>West</t>
  </si>
  <si>
    <t>Name</t>
  </si>
  <si>
    <t>Department</t>
  </si>
  <si>
    <t>Employment Type</t>
  </si>
  <si>
    <t>Alice</t>
  </si>
  <si>
    <t>Finance</t>
  </si>
  <si>
    <t>Full-Time</t>
  </si>
  <si>
    <t>Brian</t>
  </si>
  <si>
    <t>HR</t>
  </si>
  <si>
    <t>Part-Time</t>
  </si>
  <si>
    <t>Charlie</t>
  </si>
  <si>
    <t>IT</t>
  </si>
  <si>
    <t>Dana</t>
  </si>
  <si>
    <t>Marketing</t>
  </si>
  <si>
    <t>Ethan</t>
  </si>
  <si>
    <t>Legal</t>
  </si>
  <si>
    <t>Copy Visible Data</t>
  </si>
  <si>
    <t>Remove Duplicates / Unique List</t>
  </si>
  <si>
    <t>Apple</t>
  </si>
  <si>
    <t>Banana</t>
  </si>
  <si>
    <t>Orange</t>
  </si>
  <si>
    <t>Quick Bar Chart</t>
  </si>
  <si>
    <t>Score</t>
  </si>
  <si>
    <t>Bar</t>
  </si>
  <si>
    <t>Bob</t>
  </si>
  <si>
    <t>Cindy</t>
  </si>
  <si>
    <t>Start Date</t>
  </si>
  <si>
    <t>Insert Today's Date</t>
  </si>
  <si>
    <t>Debug Formulas</t>
  </si>
  <si>
    <t>Total</t>
  </si>
  <si>
    <t>USA</t>
  </si>
  <si>
    <t>Watch Window</t>
  </si>
  <si>
    <t>Move Columns/Rows with Mouse + Shift</t>
  </si>
  <si>
    <t>Pass</t>
  </si>
  <si>
    <t>Eva</t>
  </si>
  <si>
    <t>David</t>
  </si>
  <si>
    <t>Fail</t>
  </si>
  <si>
    <t>Task</t>
  </si>
  <si>
    <t>Due Date</t>
  </si>
  <si>
    <t>Submit Report</t>
  </si>
  <si>
    <t>Client Call</t>
  </si>
  <si>
    <t>Budget Review</t>
  </si>
  <si>
    <t>Backup Files</t>
  </si>
  <si>
    <t>Auto-updating Date</t>
  </si>
  <si>
    <t>Today’s Date:</t>
  </si>
  <si>
    <t>Hide Data with Custom Format</t>
  </si>
  <si>
    <t>Convert Numbers to Percentages</t>
  </si>
  <si>
    <t>Percentage</t>
  </si>
  <si>
    <t>Custom Lists (AutoFill)</t>
  </si>
  <si>
    <t>Teams</t>
  </si>
  <si>
    <t>Thiele</t>
  </si>
  <si>
    <t>Mawson</t>
  </si>
  <si>
    <t>Oliphant</t>
  </si>
  <si>
    <t>Bradman</t>
  </si>
  <si>
    <t>Chisholm</t>
  </si>
  <si>
    <t>Helpmann</t>
  </si>
  <si>
    <t>Sutherland</t>
  </si>
  <si>
    <t>Repeate Headers</t>
  </si>
  <si>
    <t>Player</t>
  </si>
  <si>
    <t>Goals</t>
  </si>
  <si>
    <t>Mohamed Salah</t>
  </si>
  <si>
    <t>Alexander Isak</t>
  </si>
  <si>
    <t>Erling Haaland</t>
  </si>
  <si>
    <t>Chris Wood</t>
  </si>
  <si>
    <t>Bryan Mbeumo</t>
  </si>
  <si>
    <t>Linked Picture</t>
  </si>
  <si>
    <t>North</t>
  </si>
  <si>
    <t>South</t>
  </si>
  <si>
    <t>Admin</t>
  </si>
  <si>
    <t>Total Sales</t>
  </si>
  <si>
    <t>Total Expenses</t>
  </si>
  <si>
    <t>Net Profit</t>
  </si>
  <si>
    <t>Sales Budget</t>
  </si>
  <si>
    <t>Expense Budget</t>
  </si>
  <si>
    <t>Budget</t>
  </si>
  <si>
    <t>AutoFill</t>
  </si>
  <si>
    <t>Mon</t>
  </si>
  <si>
    <t>Salesperson</t>
  </si>
  <si>
    <t>Target</t>
  </si>
  <si>
    <t>Jasper Finch</t>
  </si>
  <si>
    <t>Mila Voss</t>
  </si>
  <si>
    <t>Theo Marlowe</t>
  </si>
  <si>
    <t>Siena Calder</t>
  </si>
  <si>
    <t>Arlo Quinn</t>
  </si>
  <si>
    <t>Total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</si>
</sst>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4"/>
      <color theme="6"/>
      <name val="Playbill"/>
      <family val="5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44" fontId="7" fillId="0" borderId="0" xfId="2" applyFont="1"/>
    <xf numFmtId="44" fontId="0" fillId="0" borderId="0" xfId="2" applyFont="1"/>
    <xf numFmtId="14" fontId="7" fillId="0" borderId="0" xfId="2" applyNumberFormat="1" applyFont="1"/>
    <xf numFmtId="43" fontId="0" fillId="0" borderId="0" xfId="3" applyFont="1"/>
    <xf numFmtId="4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1" xfId="0" applyFont="1" applyBorder="1"/>
    <xf numFmtId="0" fontId="8" fillId="0" borderId="1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14" fontId="3" fillId="0" borderId="0" xfId="0" applyNumberFormat="1" applyFont="1"/>
    <xf numFmtId="3" fontId="3" fillId="0" borderId="0" xfId="0" applyNumberFormat="1" applyFont="1"/>
    <xf numFmtId="3" fontId="8" fillId="0" borderId="0" xfId="0" applyNumberFormat="1" applyFont="1"/>
    <xf numFmtId="0" fontId="8" fillId="0" borderId="1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" Target="richData/rdrichvalue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0/relationships/richValueRel" Target="richData/richValueRel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svg"/><Relationship Id="rId2" Type="http://schemas.openxmlformats.org/officeDocument/2006/relationships/image" Target="../media/image10.png"/><Relationship Id="rId1" Type="http://schemas.openxmlformats.org/officeDocument/2006/relationships/hyperlink" Target="https://www.myonlinetraininghub.com/13-time-saving-excel-productivity-tricks" TargetMode="External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hyperlink" Target="https://youtu.be/WVZC2ZqkbL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hyperlink" Target="https://youtu.be/WVZC2ZqkbL0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hyperlink" Target="https://www.myonlinetraininghub.com/13-time-saving-excel-productivity-trick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13-time-saving-excel-productivity-tricks" TargetMode="External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hyperlink" Target="https://youtu.be/WVZC2ZqkbL0" TargetMode="External"/><Relationship Id="rId5" Type="http://schemas.openxmlformats.org/officeDocument/2006/relationships/image" Target="../media/image11.svg"/><Relationship Id="rId4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6.png"/><Relationship Id="rId3" Type="http://schemas.openxmlformats.org/officeDocument/2006/relationships/image" Target="../media/image7.svg"/><Relationship Id="rId7" Type="http://schemas.openxmlformats.org/officeDocument/2006/relationships/image" Target="../media/image9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8.png"/><Relationship Id="rId2" Type="http://schemas.openxmlformats.org/officeDocument/2006/relationships/image" Target="../media/image6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5.png"/><Relationship Id="rId5" Type="http://schemas.openxmlformats.org/officeDocument/2006/relationships/image" Target="../media/image8.png"/><Relationship Id="rId15" Type="http://schemas.openxmlformats.org/officeDocument/2006/relationships/image" Target="../media/image17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4.png"/><Relationship Id="rId14" Type="http://schemas.openxmlformats.org/officeDocument/2006/relationships/hyperlink" Target="https://www.facebook.com/MyOnlineTrainingHub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888024</xdr:colOff>
      <xdr:row>0</xdr:row>
      <xdr:rowOff>161925</xdr:rowOff>
    </xdr:from>
    <xdr:to>
      <xdr:col>4</xdr:col>
      <xdr:colOff>402248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3276601" y="161925"/>
          <a:ext cx="1162782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545122</xdr:colOff>
      <xdr:row>0</xdr:row>
      <xdr:rowOff>161925</xdr:rowOff>
    </xdr:from>
    <xdr:to>
      <xdr:col>6</xdr:col>
      <xdr:colOff>456467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4582257" y="161925"/>
          <a:ext cx="1369402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317104</xdr:colOff>
      <xdr:row>0</xdr:row>
      <xdr:rowOff>57151</xdr:rowOff>
    </xdr:from>
    <xdr:to>
      <xdr:col>12</xdr:col>
      <xdr:colOff>915865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79046" y="57151"/>
          <a:ext cx="3712704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463061</xdr:colOff>
      <xdr:row>0</xdr:row>
      <xdr:rowOff>47625</xdr:rowOff>
    </xdr:from>
    <xdr:to>
      <xdr:col>15</xdr:col>
      <xdr:colOff>545275</xdr:colOff>
      <xdr:row>0</xdr:row>
      <xdr:rowOff>552449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4F8831EF-F04D-44C2-80D2-6910D68E4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78465" y="47625"/>
          <a:ext cx="3709041" cy="504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361950</xdr:colOff>
          <xdr:row>9</xdr:row>
          <xdr:rowOff>9525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F84FE5C0-04C6-B5D1-7F19-6C756FBC3F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4:$E$9" spid="_x0000_s30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267075" y="1038225"/>
              <a:ext cx="2486025" cy="2924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5</xdr:col>
      <xdr:colOff>117231</xdr:colOff>
      <xdr:row>0</xdr:row>
      <xdr:rowOff>168519</xdr:rowOff>
    </xdr:from>
    <xdr:to>
      <xdr:col>7</xdr:col>
      <xdr:colOff>49090</xdr:colOff>
      <xdr:row>0</xdr:row>
      <xdr:rowOff>463794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C9BFB6-AD31-4DF5-9D69-50E35A6E0438}"/>
            </a:ext>
          </a:extLst>
        </xdr:cNvPr>
        <xdr:cNvGrpSpPr/>
      </xdr:nvGrpSpPr>
      <xdr:grpSpPr>
        <a:xfrm>
          <a:off x="2820866" y="168519"/>
          <a:ext cx="1162782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56E325CD-A3C9-BDC7-A0A3-D4CA01E3DB4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789B5563-B86B-1239-7A1F-148D56105B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191964</xdr:colOff>
      <xdr:row>0</xdr:row>
      <xdr:rowOff>168519</xdr:rowOff>
    </xdr:from>
    <xdr:to>
      <xdr:col>9</xdr:col>
      <xdr:colOff>103309</xdr:colOff>
      <xdr:row>0</xdr:row>
      <xdr:rowOff>463794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72355B-A25A-43A9-ABAB-EF23252632CE}"/>
            </a:ext>
          </a:extLst>
        </xdr:cNvPr>
        <xdr:cNvGrpSpPr/>
      </xdr:nvGrpSpPr>
      <xdr:grpSpPr>
        <a:xfrm>
          <a:off x="4126522" y="168519"/>
          <a:ext cx="1369402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6AC3FBF9-EBE2-0403-D049-1DEBD9AC8DD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FAC9E49-E3EC-DBDD-DE8D-2AE9D300909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12FA4B38-9E93-C5ED-AA2D-392F2067746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83888A09-85C3-ACA5-ACCF-5B2014EB132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29308</xdr:colOff>
      <xdr:row>0</xdr:row>
      <xdr:rowOff>73269</xdr:rowOff>
    </xdr:from>
    <xdr:to>
      <xdr:col>16</xdr:col>
      <xdr:colOff>492522</xdr:colOff>
      <xdr:row>0</xdr:row>
      <xdr:rowOff>578093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403265F3-5E04-4CD9-871C-31EF6693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26366" y="73269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7</xdr:col>
      <xdr:colOff>549519</xdr:colOff>
      <xdr:row>0</xdr:row>
      <xdr:rowOff>197827</xdr:rowOff>
    </xdr:from>
    <xdr:to>
      <xdr:col>9</xdr:col>
      <xdr:colOff>422762</xdr:colOff>
      <xdr:row>0</xdr:row>
      <xdr:rowOff>493102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DECCD6-84E6-441B-9BD5-047F77FA00A9}"/>
            </a:ext>
          </a:extLst>
        </xdr:cNvPr>
        <xdr:cNvGrpSpPr/>
      </xdr:nvGrpSpPr>
      <xdr:grpSpPr>
        <a:xfrm>
          <a:off x="5465884" y="197827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707D6E0-9592-FF02-F014-8BFDEAC75CF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B6FCAFD-246B-CDA4-3CAE-596E5990F7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565636</xdr:colOff>
      <xdr:row>0</xdr:row>
      <xdr:rowOff>197827</xdr:rowOff>
    </xdr:from>
    <xdr:to>
      <xdr:col>12</xdr:col>
      <xdr:colOff>66673</xdr:colOff>
      <xdr:row>0</xdr:row>
      <xdr:rowOff>493102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8F9186-8F68-4BF8-90CA-F389711E8D66}"/>
            </a:ext>
          </a:extLst>
        </xdr:cNvPr>
        <xdr:cNvGrpSpPr/>
      </xdr:nvGrpSpPr>
      <xdr:grpSpPr>
        <a:xfrm>
          <a:off x="6771540" y="197827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EF1D744A-A7E7-AB1E-FC20-0CD4807AD67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64A7D6C-AD5D-0EA5-EC82-4B4D8CE00F0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137B6A9-95D9-B831-124D-6DAF0E25562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64302904-5DE9-F04E-BADC-A80B45E8CAE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439615</xdr:colOff>
      <xdr:row>0</xdr:row>
      <xdr:rowOff>73269</xdr:rowOff>
    </xdr:from>
    <xdr:to>
      <xdr:col>14</xdr:col>
      <xdr:colOff>89541</xdr:colOff>
      <xdr:row>0</xdr:row>
      <xdr:rowOff>578093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C7CE3DE2-8124-4BE1-8E48-B63D1213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0" y="73269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329711</xdr:colOff>
      <xdr:row>0</xdr:row>
      <xdr:rowOff>168520</xdr:rowOff>
    </xdr:from>
    <xdr:to>
      <xdr:col>6</xdr:col>
      <xdr:colOff>34435</xdr:colOff>
      <xdr:row>0</xdr:row>
      <xdr:rowOff>463795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137B10-86E0-4DC3-BFFF-E918073A19D3}"/>
            </a:ext>
          </a:extLst>
        </xdr:cNvPr>
        <xdr:cNvGrpSpPr/>
      </xdr:nvGrpSpPr>
      <xdr:grpSpPr>
        <a:xfrm>
          <a:off x="3187211" y="16852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416DC-1DC6-5E8D-F85B-BD70064462F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3914E72-1FE6-EB0B-D45F-315C34D412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177309</xdr:colOff>
      <xdr:row>0</xdr:row>
      <xdr:rowOff>168520</xdr:rowOff>
    </xdr:from>
    <xdr:to>
      <xdr:col>8</xdr:col>
      <xdr:colOff>257173</xdr:colOff>
      <xdr:row>0</xdr:row>
      <xdr:rowOff>463795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59883-26DC-4717-9998-F8844E1A5C1B}"/>
            </a:ext>
          </a:extLst>
        </xdr:cNvPr>
        <xdr:cNvGrpSpPr/>
      </xdr:nvGrpSpPr>
      <xdr:grpSpPr>
        <a:xfrm>
          <a:off x="4492867" y="16852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C6C51DD-2749-ACF4-5114-2E0248E6820B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676DFF8-D066-F275-6264-38B834F11AF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01D612CE-7A1D-B4D9-056C-5C81EF85EE7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A111142-57FC-0333-6125-275BA7FA39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29308</xdr:colOff>
      <xdr:row>0</xdr:row>
      <xdr:rowOff>80596</xdr:rowOff>
    </xdr:from>
    <xdr:to>
      <xdr:col>13</xdr:col>
      <xdr:colOff>111523</xdr:colOff>
      <xdr:row>0</xdr:row>
      <xdr:rowOff>585420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68EAC0EB-2C63-4D6E-88D9-1DF53409C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55020" y="80596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1370135</xdr:colOff>
      <xdr:row>0</xdr:row>
      <xdr:rowOff>197827</xdr:rowOff>
    </xdr:from>
    <xdr:to>
      <xdr:col>5</xdr:col>
      <xdr:colOff>107706</xdr:colOff>
      <xdr:row>0</xdr:row>
      <xdr:rowOff>493102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89C9D3-820C-4E78-9D43-87D19EEB0C17}"/>
            </a:ext>
          </a:extLst>
        </xdr:cNvPr>
        <xdr:cNvGrpSpPr/>
      </xdr:nvGrpSpPr>
      <xdr:grpSpPr>
        <a:xfrm>
          <a:off x="3289789" y="197827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0DB699-57AE-BA2A-44DC-31922142D80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8FC88425-540A-9ACC-5B1E-79D739FC74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250580</xdr:colOff>
      <xdr:row>0</xdr:row>
      <xdr:rowOff>197827</xdr:rowOff>
    </xdr:from>
    <xdr:to>
      <xdr:col>7</xdr:col>
      <xdr:colOff>161924</xdr:colOff>
      <xdr:row>0</xdr:row>
      <xdr:rowOff>493102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5657B3-3C71-4ADA-A37E-CBCE7B760C0A}"/>
            </a:ext>
          </a:extLst>
        </xdr:cNvPr>
        <xdr:cNvGrpSpPr/>
      </xdr:nvGrpSpPr>
      <xdr:grpSpPr>
        <a:xfrm>
          <a:off x="4595445" y="197827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DDA3CFE-4857-13EA-358F-54FF97587D9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5ED8308-7CDD-6BEC-7A4B-6E387D9D609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42C1A942-2987-21E0-12CA-EA702F1DCE6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54389F68-7D80-0594-9F14-340509D5348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600808</xdr:colOff>
      <xdr:row>0</xdr:row>
      <xdr:rowOff>65943</xdr:rowOff>
    </xdr:from>
    <xdr:to>
      <xdr:col>12</xdr:col>
      <xdr:colOff>441233</xdr:colOff>
      <xdr:row>0</xdr:row>
      <xdr:rowOff>570767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D35B1140-667B-4415-A105-9DFAAD8A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15404" y="65943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322386</xdr:colOff>
      <xdr:row>0</xdr:row>
      <xdr:rowOff>190500</xdr:rowOff>
    </xdr:from>
    <xdr:to>
      <xdr:col>6</xdr:col>
      <xdr:colOff>239591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FA4B60-65F9-4EF7-8243-12A74DE1BC70}"/>
            </a:ext>
          </a:extLst>
        </xdr:cNvPr>
        <xdr:cNvGrpSpPr/>
      </xdr:nvGrpSpPr>
      <xdr:grpSpPr>
        <a:xfrm>
          <a:off x="2952751" y="19050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BB6D1B8-DE17-9F68-E431-A14F8DCD2B5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80FB98D-F5FA-05DD-E171-E586567AE6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382465</xdr:colOff>
      <xdr:row>0</xdr:row>
      <xdr:rowOff>190500</xdr:rowOff>
    </xdr:from>
    <xdr:to>
      <xdr:col>8</xdr:col>
      <xdr:colOff>213213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DF3E76-D6BB-4AB1-8FFE-D25E4C92350B}"/>
            </a:ext>
          </a:extLst>
        </xdr:cNvPr>
        <xdr:cNvGrpSpPr/>
      </xdr:nvGrpSpPr>
      <xdr:grpSpPr>
        <a:xfrm>
          <a:off x="4258407" y="19050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4FA061B4-551C-141B-5DD8-291BBAAEA3FB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B0FC4B9-12AB-EDDE-3156-6DEF1242615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A633502D-E0EA-180B-EC14-DC9BC594B21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089419E0-2337-F640-F415-7860CF842E9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564172</xdr:colOff>
      <xdr:row>0</xdr:row>
      <xdr:rowOff>36635</xdr:rowOff>
    </xdr:from>
    <xdr:to>
      <xdr:col>12</xdr:col>
      <xdr:colOff>404598</xdr:colOff>
      <xdr:row>0</xdr:row>
      <xdr:rowOff>541459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4C14EFB-97D0-40C7-84F2-F69A6BBB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98576" y="36635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21981</xdr:colOff>
      <xdr:row>0</xdr:row>
      <xdr:rowOff>161193</xdr:rowOff>
    </xdr:from>
    <xdr:to>
      <xdr:col>5</xdr:col>
      <xdr:colOff>561974</xdr:colOff>
      <xdr:row>0</xdr:row>
      <xdr:rowOff>456468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9E66F1-3A95-4CB8-AC7A-F146ED9BC9FB}"/>
            </a:ext>
          </a:extLst>
        </xdr:cNvPr>
        <xdr:cNvGrpSpPr/>
      </xdr:nvGrpSpPr>
      <xdr:grpSpPr>
        <a:xfrm>
          <a:off x="2872154" y="161193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8F32D7C-5943-E434-4D34-40981C9E183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61B6F56-5EA0-E35D-BD10-5FF859C8D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82060</xdr:colOff>
      <xdr:row>0</xdr:row>
      <xdr:rowOff>161193</xdr:rowOff>
    </xdr:from>
    <xdr:to>
      <xdr:col>7</xdr:col>
      <xdr:colOff>828674</xdr:colOff>
      <xdr:row>0</xdr:row>
      <xdr:rowOff>456468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6097B5-5C9D-4A5B-90FE-52B3AC6AC1FD}"/>
            </a:ext>
          </a:extLst>
        </xdr:cNvPr>
        <xdr:cNvGrpSpPr/>
      </xdr:nvGrpSpPr>
      <xdr:grpSpPr>
        <a:xfrm>
          <a:off x="4177810" y="161193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7C0EBDA-C2F2-49E7-1163-62F49AD48EA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8128450-E1E2-5E6B-DF2D-04D2A6BC21D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B559BACD-8556-8FFD-FF29-3A9730A5D090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703D71C6-39C7-0CBD-266E-14EE9E2190C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468923</xdr:colOff>
      <xdr:row>0</xdr:row>
      <xdr:rowOff>65942</xdr:rowOff>
    </xdr:from>
    <xdr:to>
      <xdr:col>12</xdr:col>
      <xdr:colOff>309348</xdr:colOff>
      <xdr:row>0</xdr:row>
      <xdr:rowOff>570766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3AD049D8-44BF-4C36-ABC5-9548724B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4711" y="65942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571500</xdr:colOff>
      <xdr:row>0</xdr:row>
      <xdr:rowOff>183173</xdr:rowOff>
    </xdr:from>
    <xdr:to>
      <xdr:col>5</xdr:col>
      <xdr:colOff>444744</xdr:colOff>
      <xdr:row>0</xdr:row>
      <xdr:rowOff>478448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5057F5-D43D-47F2-B672-E7F4126868E3}"/>
            </a:ext>
          </a:extLst>
        </xdr:cNvPr>
        <xdr:cNvGrpSpPr/>
      </xdr:nvGrpSpPr>
      <xdr:grpSpPr>
        <a:xfrm>
          <a:off x="2696308" y="183173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961E4D9F-AC5E-535B-895E-43979579E7D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518DB4EF-29DF-4625-E188-E3AAC1B1A4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587618</xdr:colOff>
      <xdr:row>0</xdr:row>
      <xdr:rowOff>183173</xdr:rowOff>
    </xdr:from>
    <xdr:to>
      <xdr:col>7</xdr:col>
      <xdr:colOff>711443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E95CA4D-78F1-487E-A544-F9236713ED1F}"/>
            </a:ext>
          </a:extLst>
        </xdr:cNvPr>
        <xdr:cNvGrpSpPr/>
      </xdr:nvGrpSpPr>
      <xdr:grpSpPr>
        <a:xfrm>
          <a:off x="4001964" y="183173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4902B820-643F-C747-D8C3-E2058614786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C12C245-A8E2-AE36-C3F6-56651FE8FDF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4A509DEA-46A8-F1F2-5A0C-509D8F6FBC5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18853877-FE12-C09A-328F-35EA2A2798E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197826</xdr:colOff>
      <xdr:row>0</xdr:row>
      <xdr:rowOff>73269</xdr:rowOff>
    </xdr:from>
    <xdr:to>
      <xdr:col>12</xdr:col>
      <xdr:colOff>38252</xdr:colOff>
      <xdr:row>0</xdr:row>
      <xdr:rowOff>578093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8100111-A31D-4488-8619-422A3CC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52038" y="73269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344366</xdr:colOff>
      <xdr:row>0</xdr:row>
      <xdr:rowOff>175846</xdr:rowOff>
    </xdr:from>
    <xdr:to>
      <xdr:col>5</xdr:col>
      <xdr:colOff>217610</xdr:colOff>
      <xdr:row>0</xdr:row>
      <xdr:rowOff>471121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6C9B99-A419-4A57-B6D2-D43B592D3A5C}"/>
            </a:ext>
          </a:extLst>
        </xdr:cNvPr>
        <xdr:cNvGrpSpPr/>
      </xdr:nvGrpSpPr>
      <xdr:grpSpPr>
        <a:xfrm>
          <a:off x="2747597" y="175846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29785E8-FCE6-1D73-9E31-A32203C676C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D0372BF-D422-3EC4-57E7-BF04BFDF19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360484</xdr:colOff>
      <xdr:row>0</xdr:row>
      <xdr:rowOff>175846</xdr:rowOff>
    </xdr:from>
    <xdr:to>
      <xdr:col>7</xdr:col>
      <xdr:colOff>484309</xdr:colOff>
      <xdr:row>0</xdr:row>
      <xdr:rowOff>471121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A8B3FA-A4F2-4A03-B96E-E20086DB974F}"/>
            </a:ext>
          </a:extLst>
        </xdr:cNvPr>
        <xdr:cNvGrpSpPr/>
      </xdr:nvGrpSpPr>
      <xdr:grpSpPr>
        <a:xfrm>
          <a:off x="4053253" y="175846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7FDC3EFA-6F20-7D0C-87C9-A8CBCCA7186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A18AEA6-DDED-97D2-B621-97EB8794E6D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FF68902-2B12-954F-9CAF-13A1122D04E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D6D8BADB-D325-770B-AF0E-45CBE9FC391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7327</xdr:colOff>
      <xdr:row>0</xdr:row>
      <xdr:rowOff>51288</xdr:rowOff>
    </xdr:from>
    <xdr:to>
      <xdr:col>19</xdr:col>
      <xdr:colOff>67560</xdr:colOff>
      <xdr:row>0</xdr:row>
      <xdr:rowOff>556112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E4AE004C-40AA-4064-AAF1-CB99E114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898673" y="51288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9</xdr:col>
      <xdr:colOff>498231</xdr:colOff>
      <xdr:row>0</xdr:row>
      <xdr:rowOff>161193</xdr:rowOff>
    </xdr:from>
    <xdr:to>
      <xdr:col>10</xdr:col>
      <xdr:colOff>525340</xdr:colOff>
      <xdr:row>0</xdr:row>
      <xdr:rowOff>456468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8FD305-A1E9-4301-A52D-F46DB6A54ED0}"/>
            </a:ext>
          </a:extLst>
        </xdr:cNvPr>
        <xdr:cNvGrpSpPr/>
      </xdr:nvGrpSpPr>
      <xdr:grpSpPr>
        <a:xfrm>
          <a:off x="6535616" y="161193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1D35BA0-9342-8CB4-40F7-B6387FEEBEC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2DBEEA8-C6F9-3283-F3A1-13C677587B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668214</xdr:colOff>
      <xdr:row>0</xdr:row>
      <xdr:rowOff>161193</xdr:rowOff>
    </xdr:from>
    <xdr:to>
      <xdr:col>11</xdr:col>
      <xdr:colOff>982539</xdr:colOff>
      <xdr:row>0</xdr:row>
      <xdr:rowOff>456468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C33181-4487-43EC-9D7E-52DEF8198120}"/>
            </a:ext>
          </a:extLst>
        </xdr:cNvPr>
        <xdr:cNvGrpSpPr/>
      </xdr:nvGrpSpPr>
      <xdr:grpSpPr>
        <a:xfrm>
          <a:off x="7841272" y="161193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6488BA9D-19EF-0B08-E923-11EC26F8725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ABC2AEB-20A3-3E54-5149-110FE2D0E84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148E87D1-CE17-992D-9E7E-22F87C618DC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7786C367-CBE3-DE99-051D-64904B366F9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1113693</xdr:colOff>
      <xdr:row>0</xdr:row>
      <xdr:rowOff>65942</xdr:rowOff>
    </xdr:from>
    <xdr:to>
      <xdr:col>13</xdr:col>
      <xdr:colOff>360638</xdr:colOff>
      <xdr:row>0</xdr:row>
      <xdr:rowOff>570766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2453C3B8-4083-424C-B12F-245D010D4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77405" y="65942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593480</xdr:colOff>
      <xdr:row>0</xdr:row>
      <xdr:rowOff>205154</xdr:rowOff>
    </xdr:from>
    <xdr:to>
      <xdr:col>6</xdr:col>
      <xdr:colOff>510685</xdr:colOff>
      <xdr:row>0</xdr:row>
      <xdr:rowOff>500429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5739DA-00BE-4EAE-B67A-CCDE49E4C5DB}"/>
            </a:ext>
          </a:extLst>
        </xdr:cNvPr>
        <xdr:cNvGrpSpPr/>
      </xdr:nvGrpSpPr>
      <xdr:grpSpPr>
        <a:xfrm>
          <a:off x="3472961" y="205154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3C54B61A-A2D6-88AA-37B0-8864C3550D3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4CAD40A-2B8F-5824-A8EA-593743A792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653559</xdr:colOff>
      <xdr:row>0</xdr:row>
      <xdr:rowOff>205154</xdr:rowOff>
    </xdr:from>
    <xdr:to>
      <xdr:col>8</xdr:col>
      <xdr:colOff>484307</xdr:colOff>
      <xdr:row>0</xdr:row>
      <xdr:rowOff>500429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0239BA-8F8F-4B09-8825-EED968D87E7F}"/>
            </a:ext>
          </a:extLst>
        </xdr:cNvPr>
        <xdr:cNvGrpSpPr/>
      </xdr:nvGrpSpPr>
      <xdr:grpSpPr>
        <a:xfrm>
          <a:off x="4778617" y="205154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E8D61D6D-CC17-4A49-8B49-10D73834AD9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35A4A34-0F4F-FCE5-37D3-53E4CDB2412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B4F28F4-E021-1B2A-91E9-6284C632797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784889A-4B9C-9951-84EA-25127642EAA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974481</xdr:colOff>
      <xdr:row>0</xdr:row>
      <xdr:rowOff>80596</xdr:rowOff>
    </xdr:from>
    <xdr:to>
      <xdr:col>16</xdr:col>
      <xdr:colOff>587772</xdr:colOff>
      <xdr:row>0</xdr:row>
      <xdr:rowOff>585420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869FA88-1279-4E6A-AE05-D1623DCB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78058" y="80596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6</xdr:col>
      <xdr:colOff>864577</xdr:colOff>
      <xdr:row>0</xdr:row>
      <xdr:rowOff>190500</xdr:rowOff>
    </xdr:from>
    <xdr:to>
      <xdr:col>8</xdr:col>
      <xdr:colOff>488705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A7FAEF-4EBB-47BE-A7EB-45788602D89F}"/>
            </a:ext>
          </a:extLst>
        </xdr:cNvPr>
        <xdr:cNvGrpSpPr/>
      </xdr:nvGrpSpPr>
      <xdr:grpSpPr>
        <a:xfrm>
          <a:off x="5238750" y="19050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78E8A2F-6F9C-0822-6A8A-AEBB65A5594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C1F794F-8848-227B-AEDD-410185C514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631579</xdr:colOff>
      <xdr:row>0</xdr:row>
      <xdr:rowOff>190500</xdr:rowOff>
    </xdr:from>
    <xdr:to>
      <xdr:col>9</xdr:col>
      <xdr:colOff>865308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1B476E-4FB1-4F0E-9C58-CC6D4A4EC08F}"/>
            </a:ext>
          </a:extLst>
        </xdr:cNvPr>
        <xdr:cNvGrpSpPr/>
      </xdr:nvGrpSpPr>
      <xdr:grpSpPr>
        <a:xfrm>
          <a:off x="6544406" y="19050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36964C2-3380-FFD6-F76E-5B69A3361B4D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F11B9E4-A5E9-B08B-4F5B-7B5BBC6EED0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E9F02E9C-84FC-3EE3-13B2-AF4800384D30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0AF786F-6D49-79CE-3603-A06DA022041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996461</xdr:colOff>
      <xdr:row>0</xdr:row>
      <xdr:rowOff>80596</xdr:rowOff>
    </xdr:from>
    <xdr:to>
      <xdr:col>17</xdr:col>
      <xdr:colOff>1617</xdr:colOff>
      <xdr:row>0</xdr:row>
      <xdr:rowOff>585420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A23B3AC3-C074-435C-98CD-2DE4E5B17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11307" y="80596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8</xdr:col>
      <xdr:colOff>139212</xdr:colOff>
      <xdr:row>0</xdr:row>
      <xdr:rowOff>190500</xdr:rowOff>
    </xdr:from>
    <xdr:to>
      <xdr:col>9</xdr:col>
      <xdr:colOff>166321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A1A745-5CA5-4A32-8E02-48C605ABCD95}"/>
            </a:ext>
          </a:extLst>
        </xdr:cNvPr>
        <xdr:cNvGrpSpPr/>
      </xdr:nvGrpSpPr>
      <xdr:grpSpPr>
        <a:xfrm>
          <a:off x="5363308" y="19050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FDE6554-7FF4-62BB-BC72-A111B6CD2CCB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56B6499-40EA-FDCC-78D9-0649F125A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309195</xdr:colOff>
      <xdr:row>0</xdr:row>
      <xdr:rowOff>190500</xdr:rowOff>
    </xdr:from>
    <xdr:to>
      <xdr:col>10</xdr:col>
      <xdr:colOff>623520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7DF777F-0E4B-439E-B75D-666ED8590F5C}"/>
            </a:ext>
          </a:extLst>
        </xdr:cNvPr>
        <xdr:cNvGrpSpPr/>
      </xdr:nvGrpSpPr>
      <xdr:grpSpPr>
        <a:xfrm>
          <a:off x="6668964" y="19050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7CBDD1FE-648A-8AE4-942E-0ACD8A75E13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419B9517-05A2-E916-6E35-A30303FEA28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897A1569-3599-5AC8-6944-DF7F546065D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4F43DFE7-8F6D-1B19-B5DF-FA3640AE17C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1068457</xdr:colOff>
      <xdr:row>0</xdr:row>
      <xdr:rowOff>66261</xdr:rowOff>
    </xdr:from>
    <xdr:to>
      <xdr:col>15</xdr:col>
      <xdr:colOff>296607</xdr:colOff>
      <xdr:row>0</xdr:row>
      <xdr:rowOff>571085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0B23BE69-6F0F-4A3C-AA4D-3D5AD475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8979" y="66261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5</xdr:col>
      <xdr:colOff>347870</xdr:colOff>
      <xdr:row>0</xdr:row>
      <xdr:rowOff>157370</xdr:rowOff>
    </xdr:from>
    <xdr:to>
      <xdr:col>7</xdr:col>
      <xdr:colOff>268261</xdr:colOff>
      <xdr:row>0</xdr:row>
      <xdr:rowOff>452645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413C03-34D6-4DAC-A13C-C289FB32331A}"/>
            </a:ext>
          </a:extLst>
        </xdr:cNvPr>
        <xdr:cNvGrpSpPr/>
      </xdr:nvGrpSpPr>
      <xdr:grpSpPr>
        <a:xfrm>
          <a:off x="3942522" y="15737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2332824-97B6-B2A1-F167-C6EB8426C3D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3211495-2545-DFB2-F3A5-DDCDD3399B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411135</xdr:colOff>
      <xdr:row>0</xdr:row>
      <xdr:rowOff>157370</xdr:rowOff>
    </xdr:from>
    <xdr:to>
      <xdr:col>9</xdr:col>
      <xdr:colOff>248254</xdr:colOff>
      <xdr:row>0</xdr:row>
      <xdr:rowOff>452645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2CBE0EE-EC91-4546-9C0F-52C3F5A83175}"/>
            </a:ext>
          </a:extLst>
        </xdr:cNvPr>
        <xdr:cNvGrpSpPr/>
      </xdr:nvGrpSpPr>
      <xdr:grpSpPr>
        <a:xfrm>
          <a:off x="5248178" y="15737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CFE32A6-DAF3-9E03-0D10-C57590D7826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F6DEE2A-2399-342D-6868-EB023EEF7E8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A7F1FBC3-3A5D-2161-C723-EFF4E01B7F4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002EB201-5B09-9DE9-C714-E533160186C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563218</xdr:colOff>
      <xdr:row>0</xdr:row>
      <xdr:rowOff>66261</xdr:rowOff>
    </xdr:from>
    <xdr:to>
      <xdr:col>11</xdr:col>
      <xdr:colOff>793563</xdr:colOff>
      <xdr:row>0</xdr:row>
      <xdr:rowOff>571085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4F8BA41-C22B-4D00-AF7C-39D5744F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631" y="66261"/>
          <a:ext cx="3709041" cy="504824"/>
        </a:xfrm>
        <a:prstGeom prst="rect">
          <a:avLst/>
        </a:prstGeom>
      </xdr:spPr>
    </xdr:pic>
    <xdr:clientData/>
  </xdr:twoCellAnchor>
  <xdr:twoCellAnchor editAs="absolute">
    <xdr:from>
      <xdr:col>2</xdr:col>
      <xdr:colOff>1018760</xdr:colOff>
      <xdr:row>0</xdr:row>
      <xdr:rowOff>190500</xdr:rowOff>
    </xdr:from>
    <xdr:to>
      <xdr:col>3</xdr:col>
      <xdr:colOff>1096520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921A19-D0A8-4FF8-9421-D0779A7EC363}"/>
            </a:ext>
          </a:extLst>
        </xdr:cNvPr>
        <xdr:cNvGrpSpPr/>
      </xdr:nvGrpSpPr>
      <xdr:grpSpPr>
        <a:xfrm>
          <a:off x="3197086" y="190500"/>
          <a:ext cx="116278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5DEA7B-BA54-680E-1A3C-8C2A7978B62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3B5A61F4-5423-781A-F22D-22C77E2A32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1239394</xdr:colOff>
      <xdr:row>0</xdr:row>
      <xdr:rowOff>190500</xdr:rowOff>
    </xdr:from>
    <xdr:to>
      <xdr:col>5</xdr:col>
      <xdr:colOff>289666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48A8F9-A819-410B-85E7-151D9239F1F0}"/>
            </a:ext>
          </a:extLst>
        </xdr:cNvPr>
        <xdr:cNvGrpSpPr/>
      </xdr:nvGrpSpPr>
      <xdr:grpSpPr>
        <a:xfrm>
          <a:off x="4502742" y="190500"/>
          <a:ext cx="1369402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40453C9-9CAF-956A-471D-E93D15DF6B1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24B7AA0-9323-D1A8-0E60-21DE1C1E1ED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F2796E5-D170-8C07-A4FC-DC68FB42498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69114F8-76F7-26E4-3018-1C493264EF5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A48C4D-59F3-4254-AF7D-D726AB47D4EB}" name="financials" displayName="financials" ref="A4:H186" totalsRowShown="0" headerRowDxfId="7" dataDxfId="6" headerRowCellStyle="Currency" dataCellStyle="Currency">
  <autoFilter ref="A4:H186" xr:uid="{6C9C2031-C539-46BD-82F7-E1D6E59ACF4F}"/>
  <sortState xmlns:xlrd2="http://schemas.microsoft.com/office/spreadsheetml/2017/richdata2" ref="A5:H186">
    <sortCondition ref="A4:A186"/>
  </sortState>
  <tableColumns count="8">
    <tableColumn id="4" xr3:uid="{E6F4E29B-30E1-4487-9EC7-F7AF696D170C}" name="Date" dataDxfId="5" dataCellStyle="Currency"/>
    <tableColumn id="3" xr3:uid="{354282F4-0E62-43F8-A551-CA5D489C138D}" name="Manager" dataDxfId="4" dataCellStyle="Currency"/>
    <tableColumn id="1" xr3:uid="{28F2E966-726E-4D48-A6D3-78412EFEE598}" name="Segment"/>
    <tableColumn id="2" xr3:uid="{BCDB7566-9DAB-4ADD-AB7C-3D67BABD47F1}" name="Country"/>
    <tableColumn id="16" xr3:uid="{A06CE050-3461-49D5-A809-78F4B3B45CAD}" name="Product" dataDxfId="3" dataCellStyle="Currency"/>
    <tableColumn id="11" xr3:uid="{78598A39-D29A-4614-A4A0-75B9E654DB1D}" name="Sales" dataDxfId="2" dataCellStyle="Comma"/>
    <tableColumn id="12" xr3:uid="{80015F86-7993-48DA-B0F6-C2AC230D76B1}" name="COGS" dataDxfId="1" dataCellStyle="Comma"/>
    <tableColumn id="13" xr3:uid="{DE8FDBE1-0F39-482A-99B9-69B3B0B256D2}" name="Profi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17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sheetPr codeName="Sheet1"/>
  <dimension ref="A1:Q30"/>
  <sheetViews>
    <sheetView showGridLines="0" showRowColHeaders="0" tabSelected="1" workbookViewId="0">
      <selection activeCell="C27" sqref="C27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sheetPr codeName="Sheet2"/>
  <dimension ref="A1:M9"/>
  <sheetViews>
    <sheetView showGridLines="0" zoomScale="130" zoomScaleNormal="130" workbookViewId="0">
      <selection activeCell="E7" sqref="E7"/>
    </sheetView>
  </sheetViews>
  <sheetFormatPr defaultRowHeight="16.5" x14ac:dyDescent="0.3"/>
  <cols>
    <col min="1" max="1" width="3.42578125" style="4" customWidth="1"/>
    <col min="2" max="2" width="15.5703125" style="4" customWidth="1"/>
    <col min="3" max="3" width="16.85546875" style="4" customWidth="1"/>
    <col min="4" max="4" width="24.7109375" style="4" bestFit="1" customWidth="1"/>
    <col min="5" max="5" width="10" style="4" bestFit="1" customWidth="1"/>
    <col min="6" max="6" width="11.85546875" style="4" bestFit="1" customWidth="1"/>
    <col min="7" max="7" width="10" style="4" bestFit="1" customWidth="1"/>
    <col min="8" max="8" width="9.28515625" style="4" bestFit="1" customWidth="1"/>
    <col min="9" max="12" width="9.28515625" style="4" customWidth="1"/>
    <col min="13" max="13" width="17" style="4" bestFit="1" customWidth="1"/>
    <col min="14" max="15" width="15.85546875" style="4" customWidth="1"/>
    <col min="16" max="16384" width="9.140625" style="4"/>
  </cols>
  <sheetData>
    <row r="1" spans="1:13" s="8" customFormat="1" ht="48.75" customHeight="1" x14ac:dyDescent="0.3">
      <c r="A1" s="7" t="s">
        <v>105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4" spans="1:13" x14ac:dyDescent="0.3">
      <c r="B4" s="16" t="s">
        <v>90</v>
      </c>
      <c r="C4" s="16" t="s">
        <v>91</v>
      </c>
      <c r="D4" s="16" t="s">
        <v>92</v>
      </c>
    </row>
    <row r="5" spans="1:13" x14ac:dyDescent="0.3">
      <c r="B5" s="4" t="s">
        <v>93</v>
      </c>
      <c r="C5" s="4" t="s">
        <v>94</v>
      </c>
      <c r="D5" s="4" t="s">
        <v>95</v>
      </c>
    </row>
    <row r="6" spans="1:13" hidden="1" x14ac:dyDescent="0.3">
      <c r="B6" s="4" t="s">
        <v>96</v>
      </c>
      <c r="C6" s="4" t="s">
        <v>97</v>
      </c>
      <c r="D6" s="4" t="s">
        <v>98</v>
      </c>
    </row>
    <row r="7" spans="1:13" x14ac:dyDescent="0.3">
      <c r="B7" s="4" t="s">
        <v>99</v>
      </c>
      <c r="C7" s="4" t="s">
        <v>100</v>
      </c>
      <c r="D7" s="4" t="s">
        <v>95</v>
      </c>
    </row>
    <row r="8" spans="1:13" hidden="1" x14ac:dyDescent="0.3">
      <c r="B8" s="4" t="s">
        <v>103</v>
      </c>
      <c r="C8" s="4" t="s">
        <v>104</v>
      </c>
      <c r="D8" s="4" t="s">
        <v>98</v>
      </c>
    </row>
    <row r="9" spans="1:13" x14ac:dyDescent="0.3">
      <c r="B9" s="4" t="s">
        <v>101</v>
      </c>
      <c r="C9" s="4" t="s">
        <v>102</v>
      </c>
      <c r="D9" s="4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FAB0-4C03-44A1-8CE4-3199F1048040}">
  <sheetPr codeName="Sheet3"/>
  <dimension ref="A1:O9"/>
  <sheetViews>
    <sheetView showGridLines="0" zoomScale="130" zoomScaleNormal="130" workbookViewId="0">
      <selection activeCell="M7" sqref="M7"/>
    </sheetView>
  </sheetViews>
  <sheetFormatPr defaultRowHeight="16.5" x14ac:dyDescent="0.3"/>
  <cols>
    <col min="1" max="1" width="3.42578125" style="4" customWidth="1"/>
    <col min="2" max="2" width="4.85546875" style="4" customWidth="1"/>
    <col min="3" max="3" width="8.85546875" style="4" customWidth="1"/>
    <col min="4" max="4" width="16.5703125" style="4" customWidth="1"/>
    <col min="5" max="5" width="6.85546875" style="4" bestFit="1" customWidth="1"/>
    <col min="6" max="6" width="8.42578125" style="4" customWidth="1"/>
    <col min="7" max="7" width="10" style="4" bestFit="1" customWidth="1"/>
    <col min="8" max="8" width="11.85546875" style="4" bestFit="1" customWidth="1"/>
    <col min="9" max="9" width="10" style="4" bestFit="1" customWidth="1"/>
    <col min="10" max="10" width="9.28515625" style="4" bestFit="1" customWidth="1"/>
    <col min="11" max="14" width="9.28515625" style="4" customWidth="1"/>
    <col min="15" max="15" width="17" style="4" bestFit="1" customWidth="1"/>
    <col min="16" max="17" width="15.85546875" style="4" customWidth="1"/>
    <col min="18" max="16384" width="9.140625" style="4"/>
  </cols>
  <sheetData>
    <row r="1" spans="1:15" s="8" customFormat="1" ht="48.75" customHeight="1" x14ac:dyDescent="0.3">
      <c r="A1" s="7" t="s">
        <v>154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1:15" ht="23.25" customHeight="1" x14ac:dyDescent="0.3">
      <c r="B4" s="28" t="s">
        <v>147</v>
      </c>
      <c r="C4" s="28"/>
      <c r="D4" s="28"/>
      <c r="E4" s="29" t="s">
        <v>148</v>
      </c>
    </row>
    <row r="5" spans="1:15" ht="41.25" customHeight="1" x14ac:dyDescent="0.3">
      <c r="B5" s="27">
        <v>1</v>
      </c>
      <c r="C5" s="26" t="e" vm="1">
        <v>#VALUE!</v>
      </c>
      <c r="D5" s="26" t="s">
        <v>149</v>
      </c>
      <c r="E5" s="26">
        <v>28</v>
      </c>
    </row>
    <row r="6" spans="1:15" ht="41.25" customHeight="1" x14ac:dyDescent="0.3">
      <c r="B6" s="27">
        <v>2</v>
      </c>
      <c r="C6" s="26" t="e" vm="2">
        <v>#VALUE!</v>
      </c>
      <c r="D6" s="26" t="s">
        <v>150</v>
      </c>
      <c r="E6" s="26">
        <v>23</v>
      </c>
    </row>
    <row r="7" spans="1:15" ht="41.25" customHeight="1" x14ac:dyDescent="0.3">
      <c r="B7" s="27">
        <v>3</v>
      </c>
      <c r="C7" s="26" t="e" vm="3">
        <v>#VALUE!</v>
      </c>
      <c r="D7" s="26" t="s">
        <v>151</v>
      </c>
      <c r="E7" s="26">
        <v>21</v>
      </c>
    </row>
    <row r="8" spans="1:15" ht="41.25" customHeight="1" x14ac:dyDescent="0.3">
      <c r="B8" s="27">
        <v>4</v>
      </c>
      <c r="C8" s="26" t="e" vm="4">
        <v>#VALUE!</v>
      </c>
      <c r="D8" s="26" t="s">
        <v>152</v>
      </c>
      <c r="E8" s="26">
        <v>19</v>
      </c>
    </row>
    <row r="9" spans="1:15" ht="41.25" customHeight="1" x14ac:dyDescent="0.3">
      <c r="B9" s="27">
        <v>5</v>
      </c>
      <c r="C9" s="26" t="e" vm="5">
        <v>#VALUE!</v>
      </c>
      <c r="D9" s="26" t="s">
        <v>153</v>
      </c>
      <c r="E9" s="26">
        <v>18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6968-92DC-42EA-9DCD-0472A7B08122}">
  <sheetPr codeName="Sheet5"/>
  <dimension ref="A1:N9"/>
  <sheetViews>
    <sheetView showGridLines="0" zoomScale="130" zoomScaleNormal="130" workbookViewId="0">
      <selection activeCell="J6" sqref="J6"/>
    </sheetView>
  </sheetViews>
  <sheetFormatPr defaultRowHeight="16.5" x14ac:dyDescent="0.3"/>
  <cols>
    <col min="1" max="1" width="3.42578125" style="4" customWidth="1"/>
    <col min="2" max="2" width="15.5703125" style="4" customWidth="1"/>
    <col min="3" max="3" width="8.28515625" style="4" customWidth="1"/>
    <col min="4" max="4" width="15.85546875" style="4" customWidth="1"/>
    <col min="5" max="5" width="4.140625" style="4" customWidth="1"/>
    <col min="6" max="6" width="14.5703125" style="4" customWidth="1"/>
    <col min="7" max="7" width="11.85546875" style="4" bestFit="1" customWidth="1"/>
    <col min="8" max="8" width="10" style="4" bestFit="1" customWidth="1"/>
    <col min="9" max="9" width="9.28515625" style="4" bestFit="1" customWidth="1"/>
    <col min="10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8" customFormat="1" ht="48.75" customHeight="1" x14ac:dyDescent="0.3">
      <c r="A1" s="7" t="s">
        <v>106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4" spans="1:14" x14ac:dyDescent="0.3">
      <c r="B4" s="16" t="s">
        <v>54</v>
      </c>
      <c r="D4" s="16" t="s">
        <v>54</v>
      </c>
      <c r="F4" s="16" t="s">
        <v>54</v>
      </c>
    </row>
    <row r="5" spans="1:14" x14ac:dyDescent="0.3">
      <c r="B5" s="4" t="s">
        <v>108</v>
      </c>
      <c r="D5" s="4" t="s">
        <v>108</v>
      </c>
      <c r="F5" s="4" t="str" cm="1">
        <f t="array" ref="F5:F7">_xlfn.UNIQUE(B5:B9)</f>
        <v>Banana</v>
      </c>
      <c r="G5" s="4" t="str">
        <f ca="1">_xlfn.FORMULATEXT(F5)</f>
        <v>=UNIQUE(B5:B9)</v>
      </c>
    </row>
    <row r="6" spans="1:14" x14ac:dyDescent="0.3">
      <c r="B6" s="4" t="s">
        <v>107</v>
      </c>
      <c r="D6" s="4" t="s">
        <v>107</v>
      </c>
      <c r="F6" s="4" t="str">
        <v>Apple</v>
      </c>
    </row>
    <row r="7" spans="1:14" x14ac:dyDescent="0.3">
      <c r="B7" s="4" t="s">
        <v>109</v>
      </c>
      <c r="D7" s="4" t="s">
        <v>109</v>
      </c>
      <c r="F7" s="4" t="str">
        <v>Orange</v>
      </c>
    </row>
    <row r="8" spans="1:14" x14ac:dyDescent="0.3">
      <c r="B8" s="4" t="s">
        <v>107</v>
      </c>
    </row>
    <row r="9" spans="1:14" x14ac:dyDescent="0.3">
      <c r="B9" s="4" t="s">
        <v>108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EA4D-2127-4F70-959E-DF71E86E15BF}">
  <sheetPr codeName="Sheet6"/>
  <dimension ref="A1:M7"/>
  <sheetViews>
    <sheetView showGridLines="0" zoomScale="130" zoomScaleNormal="130" workbookViewId="0">
      <selection activeCell="G9" sqref="G9"/>
    </sheetView>
  </sheetViews>
  <sheetFormatPr defaultRowHeight="16.5" x14ac:dyDescent="0.3"/>
  <cols>
    <col min="1" max="1" width="3.42578125" style="4" customWidth="1"/>
    <col min="2" max="2" width="11.7109375" style="4" customWidth="1"/>
    <col min="3" max="3" width="10.140625" style="4" customWidth="1"/>
    <col min="4" max="4" width="17.5703125" style="4" customWidth="1"/>
    <col min="5" max="5" width="10" style="4" bestFit="1" customWidth="1"/>
    <col min="6" max="6" width="11.85546875" style="4" bestFit="1" customWidth="1"/>
    <col min="7" max="7" width="10" style="4" bestFit="1" customWidth="1"/>
    <col min="8" max="8" width="9.28515625" style="4" bestFit="1" customWidth="1"/>
    <col min="9" max="12" width="9.28515625" style="4" customWidth="1"/>
    <col min="13" max="13" width="17" style="4" bestFit="1" customWidth="1"/>
    <col min="14" max="15" width="15.85546875" style="4" customWidth="1"/>
    <col min="16" max="16384" width="9.140625" style="4"/>
  </cols>
  <sheetData>
    <row r="1" spans="1:13" s="8" customFormat="1" ht="48.75" customHeight="1" x14ac:dyDescent="0.3">
      <c r="A1" s="7" t="s">
        <v>110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4" spans="1:13" x14ac:dyDescent="0.3">
      <c r="B4" s="16" t="s">
        <v>90</v>
      </c>
      <c r="C4" s="17" t="s">
        <v>111</v>
      </c>
      <c r="D4" s="19" t="s">
        <v>112</v>
      </c>
    </row>
    <row r="5" spans="1:13" ht="18.75" x14ac:dyDescent="0.3">
      <c r="B5" s="4" t="s">
        <v>93</v>
      </c>
      <c r="C5" s="4">
        <v>50</v>
      </c>
      <c r="D5" s="20" t="str">
        <f>REPT("|",C5)</f>
        <v>||||||||||||||||||||||||||||||||||||||||||||||||||</v>
      </c>
    </row>
    <row r="6" spans="1:13" ht="18.75" x14ac:dyDescent="0.3">
      <c r="B6" s="4" t="s">
        <v>113</v>
      </c>
      <c r="C6" s="4">
        <v>95</v>
      </c>
      <c r="D6" s="20" t="str">
        <f t="shared" ref="D6:D7" si="0">REPT("|",C6)</f>
        <v>|||||||||||||||||||||||||||||||||||||||||||||||||||||||||||||||||||||||||||||||||||||||||||||||</v>
      </c>
    </row>
    <row r="7" spans="1:13" ht="18.75" x14ac:dyDescent="0.3">
      <c r="B7" s="4" t="s">
        <v>114</v>
      </c>
      <c r="C7" s="4">
        <v>70</v>
      </c>
      <c r="D7" s="20" t="str">
        <f t="shared" si="0"/>
        <v>||||||||||||||||||||||||||||||||||||||||||||||||||||||||||||||||||||||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D772-B01A-48E5-93C5-1A67175075D0}">
  <sheetPr codeName="Sheet7"/>
  <dimension ref="A1:M9"/>
  <sheetViews>
    <sheetView showGridLines="0" zoomScale="130" zoomScaleNormal="130" workbookViewId="0">
      <selection activeCell="I7" sqref="I7"/>
    </sheetView>
  </sheetViews>
  <sheetFormatPr defaultRowHeight="16.5" x14ac:dyDescent="0.3"/>
  <cols>
    <col min="1" max="1" width="3.42578125" style="4" customWidth="1"/>
    <col min="2" max="2" width="11.7109375" style="4" customWidth="1"/>
    <col min="3" max="3" width="13.5703125" style="4" bestFit="1" customWidth="1"/>
    <col min="4" max="4" width="22.140625" style="4" customWidth="1"/>
    <col min="5" max="5" width="14.140625" style="4" customWidth="1"/>
    <col min="6" max="6" width="11.85546875" style="4" bestFit="1" customWidth="1"/>
    <col min="7" max="7" width="10" style="4" bestFit="1" customWidth="1"/>
    <col min="8" max="8" width="9.28515625" style="4" bestFit="1" customWidth="1"/>
    <col min="9" max="12" width="9.28515625" style="4" customWidth="1"/>
    <col min="13" max="13" width="17" style="4" bestFit="1" customWidth="1"/>
    <col min="14" max="15" width="15.85546875" style="4" customWidth="1"/>
    <col min="16" max="16384" width="9.140625" style="4"/>
  </cols>
  <sheetData>
    <row r="1" spans="1:13" s="8" customFormat="1" ht="48.75" customHeight="1" x14ac:dyDescent="0.3">
      <c r="A1" s="7" t="s">
        <v>116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4" spans="1:13" x14ac:dyDescent="0.3">
      <c r="B4" s="16" t="s">
        <v>90</v>
      </c>
      <c r="C4" s="16" t="s">
        <v>91</v>
      </c>
      <c r="D4" s="16" t="s">
        <v>92</v>
      </c>
      <c r="E4" s="16" t="s">
        <v>115</v>
      </c>
    </row>
    <row r="5" spans="1:13" x14ac:dyDescent="0.3">
      <c r="B5" s="4" t="s">
        <v>93</v>
      </c>
      <c r="C5" s="4" t="s">
        <v>94</v>
      </c>
      <c r="D5" s="4" t="s">
        <v>95</v>
      </c>
      <c r="E5" s="21">
        <v>43926</v>
      </c>
    </row>
    <row r="6" spans="1:13" x14ac:dyDescent="0.3">
      <c r="B6" s="4" t="s">
        <v>99</v>
      </c>
      <c r="C6" s="4" t="s">
        <v>100</v>
      </c>
      <c r="D6" s="4" t="s">
        <v>95</v>
      </c>
      <c r="E6" s="21">
        <v>44361</v>
      </c>
    </row>
    <row r="7" spans="1:13" x14ac:dyDescent="0.3">
      <c r="B7" s="4" t="s">
        <v>103</v>
      </c>
      <c r="C7" s="4" t="s">
        <v>104</v>
      </c>
      <c r="D7" s="4" t="s">
        <v>98</v>
      </c>
      <c r="E7" s="21">
        <v>44862</v>
      </c>
    </row>
    <row r="8" spans="1:13" x14ac:dyDescent="0.3">
      <c r="B8" s="4" t="s">
        <v>96</v>
      </c>
      <c r="C8" s="4" t="s">
        <v>97</v>
      </c>
      <c r="D8" s="4" t="s">
        <v>98</v>
      </c>
      <c r="E8" s="21">
        <v>44956</v>
      </c>
    </row>
    <row r="9" spans="1:13" x14ac:dyDescent="0.3">
      <c r="B9" s="4" t="s">
        <v>101</v>
      </c>
      <c r="C9" s="4" t="s">
        <v>102</v>
      </c>
      <c r="D9" s="4" t="s">
        <v>95</v>
      </c>
    </row>
  </sheetData>
  <sortState xmlns:xlrd2="http://schemas.microsoft.com/office/spreadsheetml/2017/richdata2" ref="B5:E8">
    <sortCondition ref="E5:E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06CF-88E6-4E5F-9FBF-59CAAC0797E1}">
  <sheetPr codeName="Sheet8"/>
  <dimension ref="A1:J14"/>
  <sheetViews>
    <sheetView showGridLines="0" zoomScale="130" zoomScaleNormal="130" workbookViewId="0">
      <selection activeCell="I8" sqref="I8"/>
    </sheetView>
  </sheetViews>
  <sheetFormatPr defaultRowHeight="16.5" x14ac:dyDescent="0.3"/>
  <cols>
    <col min="1" max="1" width="3.42578125" style="4" customWidth="1"/>
    <col min="2" max="2" width="14.140625" style="4" customWidth="1"/>
    <col min="3" max="3" width="11.85546875" style="4" bestFit="1" customWidth="1"/>
    <col min="4" max="4" width="10" style="4" bestFit="1" customWidth="1"/>
    <col min="5" max="5" width="9.28515625" style="4" bestFit="1" customWidth="1"/>
    <col min="6" max="7" width="9.28515625" style="4" customWidth="1"/>
    <col min="8" max="8" width="13.7109375" style="4" bestFit="1" customWidth="1"/>
    <col min="9" max="9" width="9.28515625" style="4" customWidth="1"/>
    <col min="10" max="10" width="17" style="4" bestFit="1" customWidth="1"/>
    <col min="11" max="12" width="15.85546875" style="4" customWidth="1"/>
    <col min="13" max="16384" width="9.140625" style="4"/>
  </cols>
  <sheetData>
    <row r="1" spans="1:10" s="8" customFormat="1" ht="48.75" customHeight="1" x14ac:dyDescent="0.3">
      <c r="A1" s="7" t="s">
        <v>117</v>
      </c>
      <c r="B1" s="7"/>
      <c r="C1" s="7"/>
      <c r="D1" s="7"/>
      <c r="E1" s="7"/>
      <c r="F1" s="7"/>
      <c r="G1" s="7"/>
      <c r="H1" s="7"/>
      <c r="I1" s="7"/>
      <c r="J1" s="7"/>
    </row>
    <row r="4" spans="1:10" x14ac:dyDescent="0.3">
      <c r="B4" s="16" t="s">
        <v>54</v>
      </c>
      <c r="C4" s="17" t="s">
        <v>60</v>
      </c>
      <c r="D4" s="17" t="s">
        <v>64</v>
      </c>
      <c r="E4" s="17" t="s">
        <v>62</v>
      </c>
      <c r="F4" s="17" t="s">
        <v>65</v>
      </c>
      <c r="G4" s="17" t="s">
        <v>119</v>
      </c>
      <c r="H4" s="17" t="s">
        <v>85</v>
      </c>
    </row>
    <row r="5" spans="1:10" x14ac:dyDescent="0.3">
      <c r="B5" s="4" t="s">
        <v>73</v>
      </c>
      <c r="C5" s="22">
        <v>386</v>
      </c>
      <c r="D5" s="22">
        <v>402</v>
      </c>
      <c r="E5" s="22">
        <v>396</v>
      </c>
      <c r="F5" s="22">
        <v>308</v>
      </c>
      <c r="G5" s="22">
        <v>284</v>
      </c>
      <c r="H5" s="23">
        <f t="shared" ref="H5:H11" si="0">SUM(C5:G5)</f>
        <v>1776</v>
      </c>
    </row>
    <row r="6" spans="1:10" x14ac:dyDescent="0.3">
      <c r="B6" s="4" t="s">
        <v>61</v>
      </c>
      <c r="C6" s="22">
        <v>261</v>
      </c>
      <c r="D6" s="22">
        <v>342</v>
      </c>
      <c r="E6" s="22">
        <v>306</v>
      </c>
      <c r="F6" s="22">
        <v>288</v>
      </c>
      <c r="G6" s="22">
        <v>184</v>
      </c>
      <c r="H6" s="23">
        <f t="shared" si="0"/>
        <v>1381</v>
      </c>
    </row>
    <row r="7" spans="1:10" x14ac:dyDescent="0.3">
      <c r="B7" s="4" t="s">
        <v>66</v>
      </c>
      <c r="C7" s="22">
        <v>271</v>
      </c>
      <c r="D7" s="22">
        <v>353</v>
      </c>
      <c r="E7" s="22">
        <v>357</v>
      </c>
      <c r="F7" s="22">
        <v>194</v>
      </c>
      <c r="G7" s="22">
        <v>364</v>
      </c>
      <c r="H7" s="23">
        <f t="shared" si="0"/>
        <v>1539</v>
      </c>
    </row>
    <row r="8" spans="1:10" x14ac:dyDescent="0.3">
      <c r="B8" s="4" t="s">
        <v>70</v>
      </c>
      <c r="C8" s="22">
        <v>761</v>
      </c>
      <c r="D8" s="22">
        <v>560</v>
      </c>
      <c r="E8" s="22">
        <v>523</v>
      </c>
      <c r="F8" s="22">
        <v>763</v>
      </c>
      <c r="G8" s="22">
        <v>694</v>
      </c>
      <c r="H8" s="23">
        <f t="shared" si="0"/>
        <v>3301</v>
      </c>
    </row>
    <row r="9" spans="1:10" x14ac:dyDescent="0.3">
      <c r="B9" s="4" t="s">
        <v>71</v>
      </c>
      <c r="C9" s="22">
        <v>333</v>
      </c>
      <c r="D9" s="22">
        <v>398</v>
      </c>
      <c r="E9" s="22">
        <v>439</v>
      </c>
      <c r="F9" s="22">
        <v>225</v>
      </c>
      <c r="G9" s="22">
        <v>430</v>
      </c>
      <c r="H9" s="23">
        <f t="shared" si="0"/>
        <v>1825</v>
      </c>
    </row>
    <row r="10" spans="1:10" x14ac:dyDescent="0.3">
      <c r="B10" s="4" t="s">
        <v>72</v>
      </c>
      <c r="C10" s="22">
        <v>477</v>
      </c>
      <c r="D10" s="22">
        <v>381</v>
      </c>
      <c r="E10" s="22">
        <v>329</v>
      </c>
      <c r="F10" s="22">
        <v>317</v>
      </c>
      <c r="G10" s="22">
        <v>547</v>
      </c>
      <c r="H10" s="23">
        <f t="shared" si="0"/>
        <v>2051</v>
      </c>
    </row>
    <row r="11" spans="1:10" x14ac:dyDescent="0.3">
      <c r="B11" s="14" t="s">
        <v>85</v>
      </c>
      <c r="C11" s="23">
        <f>SUM(C5:C10)</f>
        <v>2489</v>
      </c>
      <c r="D11" s="23">
        <f>SUM(D5:D10)</f>
        <v>2436</v>
      </c>
      <c r="E11" s="23">
        <f>SUM(E5:E10)</f>
        <v>2350</v>
      </c>
      <c r="F11" s="23">
        <f>SUM(F5:F10)</f>
        <v>2095</v>
      </c>
      <c r="G11" s="23">
        <f>SUM(G5:G10)</f>
        <v>2503</v>
      </c>
      <c r="H11" s="23">
        <f t="shared" si="0"/>
        <v>11873</v>
      </c>
    </row>
    <row r="13" spans="1:10" x14ac:dyDescent="0.3">
      <c r="C13" s="30" t="s">
        <v>119</v>
      </c>
    </row>
    <row r="14" spans="1:10" x14ac:dyDescent="0.3">
      <c r="B14" s="15" t="s">
        <v>70</v>
      </c>
      <c r="C14" s="31" t="e" cm="1">
        <f t="array" ref="C14">INDEX(C5:G10, _xlfn.XMATCH(B14,B5:B10), _xlfn.XMATCH(C13,C4:F4))</f>
        <v>#N/A</v>
      </c>
      <c r="D14" s="4" t="str">
        <f ca="1">_xlfn.IFNA(_xlfn.FORMULATEXT(C14),"")</f>
        <v>=INDEX(C5:G10, XMATCH(B14,B5:B10), XMATCH(C13,C4:F4))</v>
      </c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285E-4413-450A-9ECE-3E19329927B4}">
  <sheetPr codeName="Sheet9"/>
  <dimension ref="A1:J9"/>
  <sheetViews>
    <sheetView showGridLines="0" zoomScale="130" zoomScaleNormal="130" workbookViewId="0">
      <selection activeCell="F5" sqref="F5"/>
    </sheetView>
  </sheetViews>
  <sheetFormatPr defaultRowHeight="16.5" x14ac:dyDescent="0.3"/>
  <cols>
    <col min="1" max="1" width="3.42578125" style="4" customWidth="1"/>
    <col min="2" max="2" width="17.42578125" style="4" customWidth="1"/>
    <col min="3" max="3" width="11.85546875" style="4" bestFit="1" customWidth="1"/>
    <col min="4" max="4" width="10" style="4" bestFit="1" customWidth="1"/>
    <col min="5" max="5" width="9.28515625" style="4" bestFit="1" customWidth="1"/>
    <col min="6" max="7" width="9.28515625" style="4" customWidth="1"/>
    <col min="8" max="8" width="13.7109375" style="4" bestFit="1" customWidth="1"/>
    <col min="9" max="9" width="9.28515625" style="4" customWidth="1"/>
    <col min="10" max="10" width="17" style="4" bestFit="1" customWidth="1"/>
    <col min="11" max="12" width="15.85546875" style="4" customWidth="1"/>
    <col min="13" max="16384" width="9.140625" style="4"/>
  </cols>
  <sheetData>
    <row r="1" spans="1:10" s="8" customFormat="1" ht="48.75" customHeight="1" x14ac:dyDescent="0.3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</row>
    <row r="3" spans="1:10" x14ac:dyDescent="0.3">
      <c r="B3" s="18"/>
      <c r="C3" s="17" t="s">
        <v>163</v>
      </c>
    </row>
    <row r="4" spans="1:10" x14ac:dyDescent="0.3">
      <c r="B4" s="22" t="s">
        <v>158</v>
      </c>
      <c r="C4" s="22">
        <f>'WW Sales'!C8</f>
        <v>184000</v>
      </c>
    </row>
    <row r="5" spans="1:10" x14ac:dyDescent="0.3">
      <c r="B5" s="32" t="s">
        <v>159</v>
      </c>
      <c r="C5" s="32">
        <f>'WW Expenses'!C8</f>
        <v>45500</v>
      </c>
    </row>
    <row r="6" spans="1:10" x14ac:dyDescent="0.3">
      <c r="B6" s="23" t="s">
        <v>160</v>
      </c>
      <c r="C6" s="23">
        <f>C4-C5</f>
        <v>138500</v>
      </c>
    </row>
    <row r="7" spans="1:10" x14ac:dyDescent="0.3">
      <c r="B7" s="22"/>
      <c r="C7" s="22"/>
    </row>
    <row r="8" spans="1:10" x14ac:dyDescent="0.3">
      <c r="B8" s="22"/>
      <c r="C8" s="22"/>
    </row>
    <row r="9" spans="1:10" x14ac:dyDescent="0.3">
      <c r="B9" s="22"/>
      <c r="C9" s="2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7F08-414E-468B-834B-F78F97BDCC91}">
  <sheetPr codeName="Sheet10"/>
  <dimension ref="A1:J8"/>
  <sheetViews>
    <sheetView showGridLines="0" zoomScale="130" zoomScaleNormal="130" workbookViewId="0">
      <selection activeCell="J6" sqref="J6"/>
    </sheetView>
  </sheetViews>
  <sheetFormatPr defaultRowHeight="16.5" x14ac:dyDescent="0.3"/>
  <cols>
    <col min="1" max="1" width="3.42578125" style="4" customWidth="1"/>
    <col min="2" max="2" width="14.140625" style="4" customWidth="1"/>
    <col min="3" max="3" width="14.28515625" style="4" bestFit="1" customWidth="1"/>
    <col min="4" max="4" width="10" style="4" bestFit="1" customWidth="1"/>
    <col min="5" max="5" width="9.28515625" style="4" bestFit="1" customWidth="1"/>
    <col min="6" max="7" width="9.28515625" style="4" customWidth="1"/>
    <col min="8" max="8" width="13.7109375" style="4" bestFit="1" customWidth="1"/>
    <col min="9" max="9" width="9.28515625" style="4" customWidth="1"/>
    <col min="10" max="10" width="17" style="4" bestFit="1" customWidth="1"/>
    <col min="11" max="12" width="15.85546875" style="4" customWidth="1"/>
    <col min="13" max="16384" width="9.140625" style="4"/>
  </cols>
  <sheetData>
    <row r="1" spans="1:10" s="8" customFormat="1" ht="48.75" customHeight="1" x14ac:dyDescent="0.3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</row>
    <row r="3" spans="1:10" x14ac:dyDescent="0.3">
      <c r="B3" s="16" t="s">
        <v>86</v>
      </c>
      <c r="C3" s="17" t="s">
        <v>161</v>
      </c>
    </row>
    <row r="4" spans="1:10" x14ac:dyDescent="0.3">
      <c r="B4" s="4" t="s">
        <v>155</v>
      </c>
      <c r="C4" s="22">
        <v>45000</v>
      </c>
    </row>
    <row r="5" spans="1:10" x14ac:dyDescent="0.3">
      <c r="B5" s="4" t="s">
        <v>156</v>
      </c>
      <c r="C5" s="22">
        <v>38000</v>
      </c>
    </row>
    <row r="6" spans="1:10" x14ac:dyDescent="0.3">
      <c r="B6" s="4" t="s">
        <v>88</v>
      </c>
      <c r="C6" s="22">
        <v>51000</v>
      </c>
    </row>
    <row r="7" spans="1:10" x14ac:dyDescent="0.3">
      <c r="B7" s="4" t="s">
        <v>89</v>
      </c>
      <c r="C7" s="22">
        <v>50000</v>
      </c>
    </row>
    <row r="8" spans="1:10" x14ac:dyDescent="0.3">
      <c r="B8" s="14" t="s">
        <v>118</v>
      </c>
      <c r="C8" s="23">
        <f>SUM(C4:C7)</f>
        <v>184000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315F-918D-4E98-A648-B7A7B5552D19}">
  <sheetPr codeName="Sheet11"/>
  <dimension ref="A1:J8"/>
  <sheetViews>
    <sheetView showGridLines="0" zoomScale="130" zoomScaleNormal="130" workbookViewId="0">
      <selection activeCell="J10" sqref="J10"/>
    </sheetView>
  </sheetViews>
  <sheetFormatPr defaultRowHeight="16.5" x14ac:dyDescent="0.3"/>
  <cols>
    <col min="1" max="1" width="3.42578125" style="4" customWidth="1"/>
    <col min="2" max="2" width="15" style="4" customWidth="1"/>
    <col min="3" max="3" width="17.5703125" style="4" bestFit="1" customWidth="1"/>
    <col min="4" max="4" width="10" style="4" bestFit="1" customWidth="1"/>
    <col min="5" max="5" width="9.28515625" style="4" bestFit="1" customWidth="1"/>
    <col min="6" max="7" width="9.28515625" style="4" customWidth="1"/>
    <col min="8" max="8" width="13.7109375" style="4" bestFit="1" customWidth="1"/>
    <col min="9" max="9" width="9.28515625" style="4" customWidth="1"/>
    <col min="10" max="10" width="17" style="4" bestFit="1" customWidth="1"/>
    <col min="11" max="12" width="15.85546875" style="4" customWidth="1"/>
    <col min="13" max="16384" width="9.140625" style="4"/>
  </cols>
  <sheetData>
    <row r="1" spans="1:10" s="8" customFormat="1" ht="48.75" customHeight="1" x14ac:dyDescent="0.3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</row>
    <row r="3" spans="1:10" x14ac:dyDescent="0.3">
      <c r="B3" s="16" t="s">
        <v>91</v>
      </c>
      <c r="C3" s="17" t="s">
        <v>162</v>
      </c>
    </row>
    <row r="4" spans="1:10" x14ac:dyDescent="0.3">
      <c r="B4" s="4" t="s">
        <v>97</v>
      </c>
      <c r="C4" s="22">
        <v>12000</v>
      </c>
    </row>
    <row r="5" spans="1:10" x14ac:dyDescent="0.3">
      <c r="B5" s="4" t="s">
        <v>100</v>
      </c>
      <c r="C5" s="22">
        <v>15000</v>
      </c>
    </row>
    <row r="6" spans="1:10" x14ac:dyDescent="0.3">
      <c r="B6" s="4" t="s">
        <v>102</v>
      </c>
      <c r="C6" s="22">
        <v>10500</v>
      </c>
    </row>
    <row r="7" spans="1:10" x14ac:dyDescent="0.3">
      <c r="B7" s="4" t="s">
        <v>157</v>
      </c>
      <c r="C7" s="22">
        <v>8000</v>
      </c>
    </row>
    <row r="8" spans="1:10" x14ac:dyDescent="0.3">
      <c r="B8" s="14" t="s">
        <v>118</v>
      </c>
      <c r="C8" s="23">
        <f>SUM(C4:C7)</f>
        <v>45500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99F1-C90B-44CA-8DA0-C615EE7EEA87}">
  <sheetPr codeName="Sheet12"/>
  <dimension ref="A1:J8"/>
  <sheetViews>
    <sheetView showGridLines="0" zoomScale="130" zoomScaleNormal="130" workbookViewId="0">
      <selection activeCell="K8" sqref="K8"/>
    </sheetView>
  </sheetViews>
  <sheetFormatPr defaultRowHeight="16.5" x14ac:dyDescent="0.3"/>
  <cols>
    <col min="1" max="1" width="3.42578125" style="4" customWidth="1"/>
    <col min="2" max="2" width="14.140625" style="4" customWidth="1"/>
    <col min="3" max="3" width="11.85546875" style="4" bestFit="1" customWidth="1"/>
    <col min="4" max="4" width="10" style="4" bestFit="1" customWidth="1"/>
    <col min="5" max="5" width="9.28515625" style="4" bestFit="1" customWidth="1"/>
    <col min="6" max="7" width="9.28515625" style="4" customWidth="1"/>
    <col min="8" max="8" width="13.7109375" style="4" bestFit="1" customWidth="1"/>
    <col min="9" max="9" width="9.28515625" style="4" customWidth="1"/>
    <col min="10" max="10" width="17" style="4" bestFit="1" customWidth="1"/>
    <col min="11" max="12" width="15.85546875" style="4" customWidth="1"/>
    <col min="13" max="16384" width="9.140625" style="4"/>
  </cols>
  <sheetData>
    <row r="1" spans="1:10" s="8" customFormat="1" ht="48.75" customHeight="1" x14ac:dyDescent="0.3">
      <c r="A1" s="7" t="s">
        <v>121</v>
      </c>
      <c r="B1" s="7"/>
      <c r="C1" s="7"/>
      <c r="D1" s="7"/>
      <c r="E1" s="7"/>
      <c r="F1" s="7"/>
      <c r="G1" s="7"/>
      <c r="H1" s="7"/>
      <c r="I1" s="7"/>
      <c r="J1" s="7"/>
    </row>
    <row r="4" spans="1:10" x14ac:dyDescent="0.3">
      <c r="B4" s="16" t="s">
        <v>90</v>
      </c>
      <c r="C4" s="17" t="s">
        <v>111</v>
      </c>
      <c r="D4" s="16" t="s">
        <v>87</v>
      </c>
    </row>
    <row r="5" spans="1:10" x14ac:dyDescent="0.3">
      <c r="B5" s="4" t="s">
        <v>93</v>
      </c>
      <c r="C5" s="4">
        <v>92</v>
      </c>
      <c r="D5" s="4" t="s">
        <v>122</v>
      </c>
    </row>
    <row r="6" spans="1:10" x14ac:dyDescent="0.3">
      <c r="B6" s="4" t="s">
        <v>113</v>
      </c>
      <c r="C6" s="4">
        <v>84</v>
      </c>
      <c r="D6" s="4" t="s">
        <v>122</v>
      </c>
    </row>
    <row r="7" spans="1:10" x14ac:dyDescent="0.3">
      <c r="B7" s="4" t="s">
        <v>123</v>
      </c>
      <c r="C7" s="4">
        <v>62</v>
      </c>
      <c r="D7" s="4" t="s">
        <v>122</v>
      </c>
    </row>
    <row r="8" spans="1:10" x14ac:dyDescent="0.3">
      <c r="B8" s="4" t="s">
        <v>124</v>
      </c>
      <c r="C8" s="4">
        <v>42</v>
      </c>
      <c r="D8" s="4" t="s">
        <v>125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8830-3472-44DD-86A6-148672F55B8E}">
  <sheetPr codeName="Sheet13"/>
  <dimension ref="A1:I9"/>
  <sheetViews>
    <sheetView showGridLines="0" zoomScale="130" zoomScaleNormal="130" workbookViewId="0">
      <selection activeCell="G4" sqref="G4"/>
    </sheetView>
  </sheetViews>
  <sheetFormatPr defaultRowHeight="16.5" x14ac:dyDescent="0.3"/>
  <cols>
    <col min="1" max="1" width="3.42578125" style="4" customWidth="1"/>
    <col min="2" max="2" width="15.28515625" style="4" bestFit="1" customWidth="1"/>
    <col min="3" max="3" width="15.140625" style="4" customWidth="1"/>
    <col min="4" max="4" width="9.28515625" style="4" bestFit="1" customWidth="1"/>
    <col min="5" max="6" width="9.28515625" style="4" customWidth="1"/>
    <col min="7" max="7" width="13.7109375" style="4" bestFit="1" customWidth="1"/>
    <col min="8" max="8" width="9.28515625" style="4" customWidth="1"/>
    <col min="9" max="9" width="17" style="4" bestFit="1" customWidth="1"/>
    <col min="10" max="11" width="15.85546875" style="4" customWidth="1"/>
    <col min="12" max="16384" width="9.140625" style="4"/>
  </cols>
  <sheetData>
    <row r="1" spans="1:9" s="8" customFormat="1" ht="48.75" customHeight="1" x14ac:dyDescent="0.3">
      <c r="A1" s="7" t="s">
        <v>132</v>
      </c>
      <c r="B1" s="7"/>
      <c r="C1" s="7"/>
      <c r="D1" s="7"/>
      <c r="E1" s="7"/>
      <c r="F1" s="7"/>
      <c r="G1" s="7"/>
      <c r="H1" s="7"/>
      <c r="I1" s="7"/>
    </row>
    <row r="3" spans="1:9" x14ac:dyDescent="0.3">
      <c r="B3" s="15" t="s">
        <v>133</v>
      </c>
      <c r="C3" s="25">
        <f ca="1">TODAY()</f>
        <v>45796</v>
      </c>
    </row>
    <row r="5" spans="1:9" x14ac:dyDescent="0.3">
      <c r="B5" s="16" t="s">
        <v>126</v>
      </c>
      <c r="C5" s="24" t="s">
        <v>127</v>
      </c>
      <c r="D5" s="16" t="s">
        <v>87</v>
      </c>
    </row>
    <row r="6" spans="1:9" x14ac:dyDescent="0.3">
      <c r="B6" s="4" t="s">
        <v>131</v>
      </c>
      <c r="C6" s="25">
        <v>45779</v>
      </c>
      <c r="D6" s="4" t="str">
        <f ca="1">IF(C6&lt;$C$3,"Overdue","On Track")</f>
        <v>Overdue</v>
      </c>
    </row>
    <row r="7" spans="1:9" x14ac:dyDescent="0.3">
      <c r="B7" s="4" t="s">
        <v>128</v>
      </c>
      <c r="C7" s="25">
        <v>45780</v>
      </c>
      <c r="D7" s="4" t="str">
        <f ca="1">IF(C7&lt;$C$3,"Overdue","On Track")</f>
        <v>Overdue</v>
      </c>
    </row>
    <row r="8" spans="1:9" x14ac:dyDescent="0.3">
      <c r="B8" s="4" t="s">
        <v>129</v>
      </c>
      <c r="C8" s="25">
        <v>45784</v>
      </c>
      <c r="D8" s="4" t="str">
        <f t="shared" ref="D8:D9" ca="1" si="0">IF(C8&lt;$C$3,"Overdue","On Track")</f>
        <v>Overdue</v>
      </c>
    </row>
    <row r="9" spans="1:9" x14ac:dyDescent="0.3">
      <c r="B9" s="4" t="s">
        <v>130</v>
      </c>
      <c r="C9" s="25">
        <v>45787</v>
      </c>
      <c r="D9" s="4" t="str">
        <f t="shared" ca="1" si="0"/>
        <v>Overdue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18EF-469B-48F4-960E-10CF7CBF32D6}">
  <sheetPr codeName="Sheet14"/>
  <dimension ref="A1:I13"/>
  <sheetViews>
    <sheetView showGridLines="0" zoomScale="130" zoomScaleNormal="130" workbookViewId="0">
      <selection activeCell="H7" sqref="H7"/>
    </sheetView>
  </sheetViews>
  <sheetFormatPr defaultRowHeight="16.5" x14ac:dyDescent="0.3"/>
  <cols>
    <col min="1" max="1" width="3.42578125" style="4" customWidth="1"/>
    <col min="2" max="2" width="19" style="4" bestFit="1" customWidth="1"/>
    <col min="3" max="3" width="15.140625" style="4" customWidth="1"/>
    <col min="4" max="4" width="9.28515625" style="4" bestFit="1" customWidth="1"/>
    <col min="5" max="6" width="9.28515625" style="4" customWidth="1"/>
    <col min="7" max="7" width="13.7109375" style="4" bestFit="1" customWidth="1"/>
    <col min="8" max="8" width="9.28515625" style="4" customWidth="1"/>
    <col min="9" max="9" width="17" style="4" bestFit="1" customWidth="1"/>
    <col min="10" max="11" width="15.85546875" style="4" customWidth="1"/>
    <col min="12" max="16384" width="9.140625" style="4"/>
  </cols>
  <sheetData>
    <row r="1" spans="1:9" s="8" customFormat="1" ht="48.75" customHeight="1" x14ac:dyDescent="0.3">
      <c r="A1" s="7" t="s">
        <v>134</v>
      </c>
      <c r="B1" s="7"/>
      <c r="C1" s="7"/>
      <c r="D1" s="7"/>
      <c r="E1" s="7"/>
      <c r="F1" s="7"/>
      <c r="G1" s="7"/>
      <c r="H1" s="7"/>
      <c r="I1" s="7"/>
    </row>
    <row r="3" spans="1:9" x14ac:dyDescent="0.3">
      <c r="B3" s="33" t="s">
        <v>173</v>
      </c>
      <c r="C3" s="34">
        <f>SUM(C5:C9)</f>
        <v>50000</v>
      </c>
    </row>
    <row r="4" spans="1:9" ht="21" customHeight="1" x14ac:dyDescent="0.3">
      <c r="B4" s="16" t="s">
        <v>166</v>
      </c>
      <c r="C4" s="17" t="s">
        <v>167</v>
      </c>
    </row>
    <row r="5" spans="1:9" x14ac:dyDescent="0.3">
      <c r="B5" s="4" t="s">
        <v>168</v>
      </c>
      <c r="C5" s="22">
        <v>10000</v>
      </c>
      <c r="D5" s="22"/>
      <c r="E5" s="22"/>
      <c r="F5" s="22"/>
    </row>
    <row r="6" spans="1:9" x14ac:dyDescent="0.3">
      <c r="B6" s="4" t="s">
        <v>169</v>
      </c>
      <c r="C6" s="22">
        <v>12000</v>
      </c>
      <c r="D6" s="22"/>
      <c r="E6" s="22"/>
      <c r="F6" s="22"/>
    </row>
    <row r="7" spans="1:9" x14ac:dyDescent="0.3">
      <c r="B7" s="4" t="s">
        <v>170</v>
      </c>
      <c r="C7" s="22">
        <v>8000</v>
      </c>
      <c r="D7" s="22"/>
      <c r="E7" s="22"/>
      <c r="F7" s="22"/>
    </row>
    <row r="8" spans="1:9" x14ac:dyDescent="0.3">
      <c r="B8" s="4" t="s">
        <v>171</v>
      </c>
      <c r="C8" s="22">
        <v>11000</v>
      </c>
      <c r="D8" s="22"/>
      <c r="E8" s="22"/>
      <c r="F8" s="22"/>
    </row>
    <row r="9" spans="1:9" x14ac:dyDescent="0.3">
      <c r="B9" s="4" t="s">
        <v>172</v>
      </c>
      <c r="C9" s="22">
        <v>9000</v>
      </c>
      <c r="D9" s="22"/>
      <c r="E9" s="22"/>
      <c r="F9" s="22"/>
    </row>
    <row r="10" spans="1:9" x14ac:dyDescent="0.3">
      <c r="C10" s="22"/>
      <c r="D10" s="22"/>
      <c r="E10" s="22"/>
      <c r="F10" s="22"/>
    </row>
    <row r="11" spans="1:9" x14ac:dyDescent="0.3">
      <c r="C11" s="22"/>
      <c r="D11" s="22"/>
      <c r="E11" s="22"/>
      <c r="F11" s="22"/>
    </row>
    <row r="12" spans="1:9" x14ac:dyDescent="0.3">
      <c r="C12" s="22"/>
      <c r="D12" s="22"/>
      <c r="E12" s="22"/>
      <c r="F12" s="22"/>
    </row>
    <row r="13" spans="1:9" x14ac:dyDescent="0.3">
      <c r="C13" s="22"/>
      <c r="D13" s="22"/>
      <c r="E13" s="22"/>
      <c r="F13" s="22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2653-CD7F-40E4-AA04-31219D0DAA44}">
  <sheetPr codeName="Sheet15"/>
  <dimension ref="A1:I5"/>
  <sheetViews>
    <sheetView showGridLines="0" zoomScale="130" zoomScaleNormal="130" workbookViewId="0">
      <selection activeCell="I8" sqref="I8"/>
    </sheetView>
  </sheetViews>
  <sheetFormatPr defaultRowHeight="16.5" x14ac:dyDescent="0.3"/>
  <cols>
    <col min="1" max="1" width="3.42578125" style="4" customWidth="1"/>
    <col min="2" max="2" width="15.28515625" style="4" bestFit="1" customWidth="1"/>
    <col min="3" max="3" width="8.5703125" style="4" customWidth="1"/>
    <col min="4" max="4" width="9.28515625" style="4" bestFit="1" customWidth="1"/>
    <col min="5" max="6" width="9.28515625" style="4" customWidth="1"/>
    <col min="7" max="7" width="13.7109375" style="4" bestFit="1" customWidth="1"/>
    <col min="8" max="8" width="9.28515625" style="4" customWidth="1"/>
    <col min="9" max="9" width="17" style="4" bestFit="1" customWidth="1"/>
    <col min="10" max="11" width="15.85546875" style="4" customWidth="1"/>
    <col min="12" max="16384" width="9.140625" style="4"/>
  </cols>
  <sheetData>
    <row r="1" spans="1:9" s="8" customFormat="1" ht="48.75" customHeight="1" x14ac:dyDescent="0.3">
      <c r="A1" s="7" t="s">
        <v>135</v>
      </c>
      <c r="B1" s="7"/>
      <c r="C1" s="7"/>
      <c r="D1" s="7"/>
      <c r="E1" s="7"/>
      <c r="F1" s="7"/>
      <c r="G1" s="7"/>
      <c r="H1" s="7"/>
      <c r="I1" s="7"/>
    </row>
    <row r="3" spans="1:9" x14ac:dyDescent="0.3">
      <c r="B3" s="17" t="s">
        <v>136</v>
      </c>
    </row>
    <row r="4" spans="1:9" x14ac:dyDescent="0.3">
      <c r="B4" s="4">
        <v>25</v>
      </c>
      <c r="D4" s="4">
        <v>100</v>
      </c>
    </row>
    <row r="5" spans="1:9" x14ac:dyDescent="0.3">
      <c r="B5" s="4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7218-237E-41B3-9CF8-3510FDA89467}">
  <sheetPr codeName="Sheet16"/>
  <dimension ref="A1:K10"/>
  <sheetViews>
    <sheetView showGridLines="0" zoomScale="115" zoomScaleNormal="115" workbookViewId="0">
      <selection activeCell="H11" sqref="H11"/>
    </sheetView>
  </sheetViews>
  <sheetFormatPr defaultRowHeight="16.5" outlineLevelCol="1" x14ac:dyDescent="0.3"/>
  <cols>
    <col min="1" max="1" width="3.42578125" style="4" customWidth="1"/>
    <col min="2" max="2" width="16.5703125" style="4" customWidth="1"/>
    <col min="3" max="3" width="3.42578125" style="4" customWidth="1"/>
    <col min="4" max="4" width="15.28515625" style="4" customWidth="1" outlineLevel="1"/>
    <col min="5" max="5" width="15.140625" style="4" customWidth="1"/>
    <col min="6" max="6" width="9.28515625" style="4" bestFit="1" customWidth="1"/>
    <col min="7" max="8" width="9.28515625" style="4" customWidth="1"/>
    <col min="9" max="9" width="13.7109375" style="4" bestFit="1" customWidth="1"/>
    <col min="10" max="10" width="9.28515625" style="4" customWidth="1"/>
    <col min="11" max="11" width="17" style="4" bestFit="1" customWidth="1"/>
    <col min="12" max="13" width="15.85546875" style="4" customWidth="1"/>
    <col min="14" max="16384" width="9.140625" style="4"/>
  </cols>
  <sheetData>
    <row r="1" spans="1:11" s="8" customFormat="1" ht="48.75" customHeight="1" x14ac:dyDescent="0.3">
      <c r="A1" s="7" t="s">
        <v>137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x14ac:dyDescent="0.3">
      <c r="B3" s="14" t="s">
        <v>164</v>
      </c>
      <c r="D3" s="14" t="s">
        <v>138</v>
      </c>
    </row>
    <row r="4" spans="1:11" x14ac:dyDescent="0.3">
      <c r="B4" s="4" t="s">
        <v>165</v>
      </c>
      <c r="D4" s="4" t="s">
        <v>142</v>
      </c>
    </row>
    <row r="5" spans="1:11" x14ac:dyDescent="0.3">
      <c r="D5" s="4" t="s">
        <v>143</v>
      </c>
    </row>
    <row r="6" spans="1:11" x14ac:dyDescent="0.3">
      <c r="D6" s="4" t="s">
        <v>144</v>
      </c>
    </row>
    <row r="7" spans="1:11" x14ac:dyDescent="0.3">
      <c r="D7" s="4" t="s">
        <v>140</v>
      </c>
    </row>
    <row r="8" spans="1:11" x14ac:dyDescent="0.3">
      <c r="D8" s="4" t="s">
        <v>141</v>
      </c>
    </row>
    <row r="9" spans="1:11" x14ac:dyDescent="0.3">
      <c r="D9" s="4" t="s">
        <v>145</v>
      </c>
    </row>
    <row r="10" spans="1:11" x14ac:dyDescent="0.3">
      <c r="D10" s="4" t="s">
        <v>139</v>
      </c>
    </row>
  </sheetData>
  <sortState xmlns:xlrd2="http://schemas.microsoft.com/office/spreadsheetml/2017/richdata2" ref="D4:D10">
    <sortCondition ref="D4:D10"/>
  </sortState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2FF7-664A-4C43-BE6C-16E30126D360}">
  <sheetPr codeName="Sheet17">
    <pageSetUpPr fitToPage="1"/>
  </sheetPr>
  <dimension ref="A1:J186"/>
  <sheetViews>
    <sheetView zoomScale="115" zoomScaleNormal="115" workbookViewId="0">
      <selection activeCell="L15" sqref="L15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16.28515625" bestFit="1" customWidth="1"/>
    <col min="4" max="4" width="23.28515625" bestFit="1" customWidth="1"/>
    <col min="5" max="5" width="11.5703125" bestFit="1" customWidth="1"/>
    <col min="6" max="6" width="14" bestFit="1" customWidth="1"/>
    <col min="7" max="8" width="12.28515625" bestFit="1" customWidth="1"/>
    <col min="12" max="12" width="14.5703125" bestFit="1" customWidth="1"/>
  </cols>
  <sheetData>
    <row r="1" spans="1:10" s="8" customFormat="1" ht="48.75" customHeight="1" x14ac:dyDescent="0.3">
      <c r="A1" s="7" t="s">
        <v>146</v>
      </c>
      <c r="B1" s="7"/>
      <c r="C1" s="7"/>
      <c r="D1" s="7"/>
    </row>
    <row r="4" spans="1:10" x14ac:dyDescent="0.25">
      <c r="A4" s="11" t="s">
        <v>58</v>
      </c>
      <c r="B4" s="10" t="s">
        <v>74</v>
      </c>
      <c r="C4" t="s">
        <v>52</v>
      </c>
      <c r="D4" t="s">
        <v>53</v>
      </c>
      <c r="E4" s="9" t="s">
        <v>54</v>
      </c>
      <c r="F4" s="10" t="s">
        <v>55</v>
      </c>
      <c r="G4" s="10" t="s">
        <v>56</v>
      </c>
      <c r="H4" s="10" t="s">
        <v>57</v>
      </c>
      <c r="J4" s="13"/>
    </row>
    <row r="5" spans="1:10" x14ac:dyDescent="0.25">
      <c r="A5" s="11">
        <v>45292</v>
      </c>
      <c r="B5" s="10" t="s">
        <v>75</v>
      </c>
      <c r="C5" t="s">
        <v>63</v>
      </c>
      <c r="D5" t="s">
        <v>60</v>
      </c>
      <c r="E5" s="9" t="s">
        <v>71</v>
      </c>
      <c r="F5" s="12">
        <v>5126.3999999999996</v>
      </c>
      <c r="G5" s="12">
        <v>3840</v>
      </c>
      <c r="H5" s="12">
        <v>1286.3999999999996</v>
      </c>
    </row>
    <row r="6" spans="1:10" x14ac:dyDescent="0.25">
      <c r="A6" s="11">
        <v>45292</v>
      </c>
      <c r="B6" s="10" t="s">
        <v>79</v>
      </c>
      <c r="C6" t="s">
        <v>63</v>
      </c>
      <c r="D6" t="s">
        <v>119</v>
      </c>
      <c r="E6" s="9" t="s">
        <v>71</v>
      </c>
      <c r="F6" s="12">
        <v>7908.75</v>
      </c>
      <c r="G6" s="12">
        <v>5550</v>
      </c>
      <c r="H6" s="12">
        <v>2358.75</v>
      </c>
      <c r="J6" s="13"/>
    </row>
    <row r="7" spans="1:10" x14ac:dyDescent="0.25">
      <c r="A7" s="11">
        <v>45292</v>
      </c>
      <c r="B7" s="10" t="s">
        <v>79</v>
      </c>
      <c r="C7" t="s">
        <v>59</v>
      </c>
      <c r="D7" t="s">
        <v>119</v>
      </c>
      <c r="E7" s="9" t="s">
        <v>70</v>
      </c>
      <c r="F7" s="12">
        <v>8760.4650000000001</v>
      </c>
      <c r="G7" s="12">
        <v>7192.5</v>
      </c>
      <c r="H7" s="12">
        <v>1567.9650000000001</v>
      </c>
    </row>
    <row r="8" spans="1:10" x14ac:dyDescent="0.25">
      <c r="A8" s="11">
        <v>45292</v>
      </c>
      <c r="B8" s="10" t="s">
        <v>76</v>
      </c>
      <c r="C8" t="s">
        <v>59</v>
      </c>
      <c r="D8" t="s">
        <v>62</v>
      </c>
      <c r="E8" s="9" t="s">
        <v>70</v>
      </c>
      <c r="F8" s="12">
        <v>9123.7999999999993</v>
      </c>
      <c r="G8" s="12">
        <v>6860</v>
      </c>
      <c r="H8" s="12">
        <v>2263.7999999999993</v>
      </c>
    </row>
    <row r="9" spans="1:10" x14ac:dyDescent="0.25">
      <c r="A9" s="11">
        <v>45292</v>
      </c>
      <c r="B9" s="10" t="s">
        <v>76</v>
      </c>
      <c r="C9" t="s">
        <v>63</v>
      </c>
      <c r="D9" t="s">
        <v>62</v>
      </c>
      <c r="E9" s="9" t="s">
        <v>71</v>
      </c>
      <c r="F9" s="12">
        <v>9193.5</v>
      </c>
      <c r="G9" s="12">
        <v>6810</v>
      </c>
      <c r="H9" s="12">
        <v>2383.5</v>
      </c>
    </row>
    <row r="10" spans="1:10" x14ac:dyDescent="0.25">
      <c r="A10" s="11">
        <v>45292</v>
      </c>
      <c r="B10" s="10" t="s">
        <v>78</v>
      </c>
      <c r="C10" t="s">
        <v>59</v>
      </c>
      <c r="D10" t="s">
        <v>65</v>
      </c>
      <c r="E10" s="9" t="s">
        <v>71</v>
      </c>
      <c r="F10" s="12">
        <v>10451</v>
      </c>
      <c r="G10" s="12">
        <v>7465</v>
      </c>
      <c r="H10" s="12">
        <v>2986</v>
      </c>
    </row>
    <row r="11" spans="1:10" x14ac:dyDescent="0.25">
      <c r="A11" s="11">
        <v>45292</v>
      </c>
      <c r="B11" s="10" t="s">
        <v>77</v>
      </c>
      <c r="C11" t="s">
        <v>67</v>
      </c>
      <c r="D11" t="s">
        <v>64</v>
      </c>
      <c r="E11" s="9" t="s">
        <v>72</v>
      </c>
      <c r="F11" s="12">
        <v>18519.12</v>
      </c>
      <c r="G11" s="12">
        <v>5202</v>
      </c>
      <c r="H11" s="12">
        <v>13317.119999999999</v>
      </c>
    </row>
    <row r="12" spans="1:10" x14ac:dyDescent="0.25">
      <c r="A12" s="11">
        <v>45292</v>
      </c>
      <c r="B12" s="10" t="s">
        <v>79</v>
      </c>
      <c r="C12" t="s">
        <v>59</v>
      </c>
      <c r="D12" t="s">
        <v>119</v>
      </c>
      <c r="E12" s="9" t="s">
        <v>61</v>
      </c>
      <c r="F12" s="12">
        <v>21009</v>
      </c>
      <c r="G12" s="12">
        <v>11175</v>
      </c>
      <c r="H12" s="12">
        <v>9834</v>
      </c>
    </row>
    <row r="13" spans="1:10" x14ac:dyDescent="0.25">
      <c r="A13" s="11">
        <v>45292</v>
      </c>
      <c r="B13" s="10" t="s">
        <v>79</v>
      </c>
      <c r="C13" t="s">
        <v>67</v>
      </c>
      <c r="D13" t="s">
        <v>119</v>
      </c>
      <c r="E13" s="9" t="s">
        <v>72</v>
      </c>
      <c r="F13" s="12">
        <v>21359.52</v>
      </c>
      <c r="G13" s="12">
        <v>5868</v>
      </c>
      <c r="H13" s="12">
        <v>15491.52</v>
      </c>
    </row>
    <row r="14" spans="1:10" x14ac:dyDescent="0.25">
      <c r="A14" s="11">
        <v>45292</v>
      </c>
      <c r="B14" s="10" t="s">
        <v>78</v>
      </c>
      <c r="C14" t="s">
        <v>67</v>
      </c>
      <c r="D14" t="s">
        <v>65</v>
      </c>
      <c r="E14" s="9" t="s">
        <v>66</v>
      </c>
      <c r="F14" s="12">
        <v>26114.400000000001</v>
      </c>
      <c r="G14" s="12">
        <v>7020</v>
      </c>
      <c r="H14" s="12">
        <v>19094.400000000001</v>
      </c>
    </row>
    <row r="15" spans="1:10" x14ac:dyDescent="0.25">
      <c r="A15" s="11">
        <v>45292</v>
      </c>
      <c r="B15" s="10" t="s">
        <v>76</v>
      </c>
      <c r="C15" t="s">
        <v>59</v>
      </c>
      <c r="D15" t="s">
        <v>62</v>
      </c>
      <c r="E15" s="9" t="s">
        <v>61</v>
      </c>
      <c r="F15" s="12">
        <v>26420</v>
      </c>
      <c r="G15" s="12">
        <v>13210</v>
      </c>
      <c r="H15" s="12">
        <v>13210</v>
      </c>
    </row>
    <row r="16" spans="1:10" x14ac:dyDescent="0.25">
      <c r="A16" s="11">
        <v>45292</v>
      </c>
      <c r="B16" s="10" t="s">
        <v>77</v>
      </c>
      <c r="C16" t="s">
        <v>59</v>
      </c>
      <c r="D16" t="s">
        <v>64</v>
      </c>
      <c r="E16" s="9" t="s">
        <v>70</v>
      </c>
      <c r="F16" s="12">
        <v>27338.85</v>
      </c>
      <c r="G16" s="12">
        <v>19725</v>
      </c>
      <c r="H16" s="12">
        <v>7613.8499999999985</v>
      </c>
    </row>
    <row r="17" spans="1:8" x14ac:dyDescent="0.25">
      <c r="A17" s="11">
        <v>45292</v>
      </c>
      <c r="B17" s="10" t="s">
        <v>75</v>
      </c>
      <c r="C17" t="s">
        <v>59</v>
      </c>
      <c r="D17" t="s">
        <v>60</v>
      </c>
      <c r="E17" s="9" t="s">
        <v>70</v>
      </c>
      <c r="F17" s="12">
        <v>28566.720000000001</v>
      </c>
      <c r="G17" s="12">
        <v>21255</v>
      </c>
      <c r="H17" s="12">
        <v>7311.7200000000012</v>
      </c>
    </row>
    <row r="18" spans="1:8" x14ac:dyDescent="0.25">
      <c r="A18" s="11">
        <v>45292</v>
      </c>
      <c r="B18" s="10" t="s">
        <v>76</v>
      </c>
      <c r="C18" t="s">
        <v>67</v>
      </c>
      <c r="D18" t="s">
        <v>62</v>
      </c>
      <c r="E18" s="9" t="s">
        <v>72</v>
      </c>
      <c r="F18" s="12">
        <v>28855.56</v>
      </c>
      <c r="G18" s="12">
        <v>7437</v>
      </c>
      <c r="H18" s="12">
        <v>21418.560000000001</v>
      </c>
    </row>
    <row r="19" spans="1:8" x14ac:dyDescent="0.25">
      <c r="A19" s="11">
        <v>45292</v>
      </c>
      <c r="B19" s="10" t="s">
        <v>75</v>
      </c>
      <c r="C19" t="s">
        <v>59</v>
      </c>
      <c r="D19" t="s">
        <v>60</v>
      </c>
      <c r="E19" s="9" t="s">
        <v>61</v>
      </c>
      <c r="F19" s="12">
        <v>32370</v>
      </c>
      <c r="G19" s="12">
        <v>16185</v>
      </c>
      <c r="H19" s="12">
        <v>16185</v>
      </c>
    </row>
    <row r="20" spans="1:8" x14ac:dyDescent="0.25">
      <c r="A20" s="11">
        <v>45292</v>
      </c>
      <c r="B20" s="10" t="s">
        <v>75</v>
      </c>
      <c r="C20" t="s">
        <v>67</v>
      </c>
      <c r="D20" t="s">
        <v>60</v>
      </c>
      <c r="E20" s="9" t="s">
        <v>72</v>
      </c>
      <c r="F20" s="12">
        <v>36208.620000000003</v>
      </c>
      <c r="G20" s="12">
        <v>9733.5</v>
      </c>
      <c r="H20" s="12">
        <v>26475.120000000003</v>
      </c>
    </row>
    <row r="21" spans="1:8" x14ac:dyDescent="0.25">
      <c r="A21" s="11">
        <v>45292</v>
      </c>
      <c r="B21" s="10" t="s">
        <v>78</v>
      </c>
      <c r="C21" t="s">
        <v>63</v>
      </c>
      <c r="D21" t="s">
        <v>65</v>
      </c>
      <c r="E21" s="9" t="s">
        <v>71</v>
      </c>
      <c r="F21" s="12">
        <v>40769.25</v>
      </c>
      <c r="G21" s="12">
        <v>28610</v>
      </c>
      <c r="H21" s="12">
        <v>12159.25</v>
      </c>
    </row>
    <row r="22" spans="1:8" x14ac:dyDescent="0.25">
      <c r="A22" s="11">
        <v>45292</v>
      </c>
      <c r="B22" s="10" t="s">
        <v>77</v>
      </c>
      <c r="C22" t="s">
        <v>59</v>
      </c>
      <c r="D22" t="s">
        <v>64</v>
      </c>
      <c r="E22" s="9" t="s">
        <v>61</v>
      </c>
      <c r="F22" s="12">
        <v>44378.400000000001</v>
      </c>
      <c r="G22" s="12">
        <v>25215</v>
      </c>
      <c r="H22" s="12">
        <v>19163.400000000001</v>
      </c>
    </row>
    <row r="23" spans="1:8" x14ac:dyDescent="0.25">
      <c r="A23" s="11">
        <v>45292</v>
      </c>
      <c r="B23" s="10" t="s">
        <v>78</v>
      </c>
      <c r="C23" t="s">
        <v>59</v>
      </c>
      <c r="D23" t="s">
        <v>65</v>
      </c>
      <c r="E23" s="9" t="s">
        <v>73</v>
      </c>
      <c r="F23" s="12">
        <v>46796.2</v>
      </c>
      <c r="G23" s="12">
        <v>26290</v>
      </c>
      <c r="H23" s="12">
        <v>20506.199999999997</v>
      </c>
    </row>
    <row r="24" spans="1:8" x14ac:dyDescent="0.25">
      <c r="A24" s="11">
        <v>45292</v>
      </c>
      <c r="B24" s="10" t="s">
        <v>77</v>
      </c>
      <c r="C24" t="s">
        <v>63</v>
      </c>
      <c r="D24" t="s">
        <v>64</v>
      </c>
      <c r="E24" s="9" t="s">
        <v>71</v>
      </c>
      <c r="F24" s="12">
        <v>52167.375</v>
      </c>
      <c r="G24" s="12">
        <v>39975</v>
      </c>
      <c r="H24" s="12">
        <v>12192.375</v>
      </c>
    </row>
    <row r="25" spans="1:8" x14ac:dyDescent="0.25">
      <c r="A25" s="11">
        <v>45292</v>
      </c>
      <c r="B25" s="10" t="s">
        <v>78</v>
      </c>
      <c r="C25" t="s">
        <v>68</v>
      </c>
      <c r="D25" t="s">
        <v>65</v>
      </c>
      <c r="E25" s="9" t="s">
        <v>72</v>
      </c>
      <c r="F25" s="12">
        <v>61632.5</v>
      </c>
      <c r="G25" s="12">
        <v>66480</v>
      </c>
      <c r="H25" s="12">
        <v>-4847.5</v>
      </c>
    </row>
    <row r="26" spans="1:8" x14ac:dyDescent="0.25">
      <c r="A26" s="11">
        <v>45292</v>
      </c>
      <c r="B26" s="10" t="s">
        <v>79</v>
      </c>
      <c r="C26" t="s">
        <v>68</v>
      </c>
      <c r="D26" t="s">
        <v>119</v>
      </c>
      <c r="E26" s="9" t="s">
        <v>73</v>
      </c>
      <c r="F26" s="12">
        <v>65137.5</v>
      </c>
      <c r="G26" s="12">
        <v>69480</v>
      </c>
      <c r="H26" s="12">
        <v>-4342.5</v>
      </c>
    </row>
    <row r="27" spans="1:8" x14ac:dyDescent="0.25">
      <c r="A27" s="11">
        <v>45292</v>
      </c>
      <c r="B27" s="10" t="s">
        <v>75</v>
      </c>
      <c r="C27" t="s">
        <v>68</v>
      </c>
      <c r="D27" t="s">
        <v>60</v>
      </c>
      <c r="E27" s="9" t="s">
        <v>73</v>
      </c>
      <c r="F27" s="12">
        <v>180416.25</v>
      </c>
      <c r="G27" s="12">
        <v>199080</v>
      </c>
      <c r="H27" s="12">
        <v>-18663.75</v>
      </c>
    </row>
    <row r="28" spans="1:8" x14ac:dyDescent="0.25">
      <c r="A28" s="11">
        <v>45292</v>
      </c>
      <c r="B28" s="10" t="s">
        <v>76</v>
      </c>
      <c r="C28" t="s">
        <v>69</v>
      </c>
      <c r="D28" t="s">
        <v>62</v>
      </c>
      <c r="E28" s="9" t="s">
        <v>70</v>
      </c>
      <c r="F28" s="12">
        <v>210627</v>
      </c>
      <c r="G28" s="12">
        <v>201750</v>
      </c>
      <c r="H28" s="12">
        <v>8877</v>
      </c>
    </row>
    <row r="29" spans="1:8" x14ac:dyDescent="0.25">
      <c r="A29" s="11">
        <v>45292</v>
      </c>
      <c r="B29" s="10" t="s">
        <v>75</v>
      </c>
      <c r="C29" t="s">
        <v>69</v>
      </c>
      <c r="D29" t="s">
        <v>60</v>
      </c>
      <c r="E29" s="9" t="s">
        <v>70</v>
      </c>
      <c r="F29" s="12">
        <v>233091</v>
      </c>
      <c r="G29" s="12">
        <v>218250</v>
      </c>
      <c r="H29" s="12">
        <v>14841</v>
      </c>
    </row>
    <row r="30" spans="1:8" x14ac:dyDescent="0.25">
      <c r="A30" s="11">
        <v>45292</v>
      </c>
      <c r="B30" s="10" t="s">
        <v>77</v>
      </c>
      <c r="C30" t="s">
        <v>68</v>
      </c>
      <c r="D30" t="s">
        <v>64</v>
      </c>
      <c r="E30" s="9" t="s">
        <v>73</v>
      </c>
      <c r="F30" s="12">
        <v>233531.25</v>
      </c>
      <c r="G30" s="12">
        <v>238500</v>
      </c>
      <c r="H30" s="12">
        <v>-4968.75</v>
      </c>
    </row>
    <row r="31" spans="1:8" x14ac:dyDescent="0.25">
      <c r="A31" s="11">
        <v>45292</v>
      </c>
      <c r="B31" s="10" t="s">
        <v>76</v>
      </c>
      <c r="C31" t="s">
        <v>59</v>
      </c>
      <c r="D31" t="s">
        <v>62</v>
      </c>
      <c r="E31" s="9" t="s">
        <v>66</v>
      </c>
      <c r="F31" s="12">
        <v>238609</v>
      </c>
      <c r="G31" s="12">
        <v>199160</v>
      </c>
      <c r="H31" s="12">
        <v>39449</v>
      </c>
    </row>
    <row r="32" spans="1:8" x14ac:dyDescent="0.25">
      <c r="A32" s="11">
        <v>45292</v>
      </c>
      <c r="B32" s="10" t="s">
        <v>79</v>
      </c>
      <c r="C32" t="s">
        <v>59</v>
      </c>
      <c r="D32" t="s">
        <v>119</v>
      </c>
      <c r="E32" s="9" t="s">
        <v>66</v>
      </c>
      <c r="F32" s="12">
        <v>299171.25</v>
      </c>
      <c r="G32" s="12">
        <v>255450</v>
      </c>
      <c r="H32" s="12">
        <v>43721.25</v>
      </c>
    </row>
    <row r="33" spans="1:8" x14ac:dyDescent="0.25">
      <c r="A33" s="11">
        <v>45292</v>
      </c>
      <c r="B33" s="10" t="s">
        <v>76</v>
      </c>
      <c r="C33" t="s">
        <v>68</v>
      </c>
      <c r="D33" t="s">
        <v>62</v>
      </c>
      <c r="E33" s="9" t="s">
        <v>73</v>
      </c>
      <c r="F33" s="12">
        <v>352106.25</v>
      </c>
      <c r="G33" s="12">
        <v>379800</v>
      </c>
      <c r="H33" s="12">
        <v>-27693.75</v>
      </c>
    </row>
    <row r="34" spans="1:8" x14ac:dyDescent="0.25">
      <c r="A34" s="11">
        <v>45292</v>
      </c>
      <c r="B34" s="10" t="s">
        <v>77</v>
      </c>
      <c r="C34" t="s">
        <v>59</v>
      </c>
      <c r="D34" t="s">
        <v>64</v>
      </c>
      <c r="E34" s="9" t="s">
        <v>66</v>
      </c>
      <c r="F34" s="12">
        <v>460346.25</v>
      </c>
      <c r="G34" s="12">
        <v>359970</v>
      </c>
      <c r="H34" s="12">
        <v>100376.25</v>
      </c>
    </row>
    <row r="35" spans="1:8" x14ac:dyDescent="0.25">
      <c r="A35" s="11">
        <v>45292</v>
      </c>
      <c r="B35" s="10" t="s">
        <v>75</v>
      </c>
      <c r="C35" t="s">
        <v>59</v>
      </c>
      <c r="D35" t="s">
        <v>60</v>
      </c>
      <c r="E35" s="9" t="s">
        <v>66</v>
      </c>
      <c r="F35" s="12">
        <v>670477.5</v>
      </c>
      <c r="G35" s="12">
        <v>579150</v>
      </c>
      <c r="H35" s="12">
        <v>91327.5</v>
      </c>
    </row>
    <row r="36" spans="1:8" x14ac:dyDescent="0.25">
      <c r="A36" s="11">
        <v>45292</v>
      </c>
      <c r="B36" s="10" t="s">
        <v>78</v>
      </c>
      <c r="C36" t="s">
        <v>69</v>
      </c>
      <c r="D36" t="s">
        <v>65</v>
      </c>
      <c r="E36" s="9" t="s">
        <v>70</v>
      </c>
      <c r="F36" s="12">
        <v>700245</v>
      </c>
      <c r="G36" s="12">
        <v>641250</v>
      </c>
      <c r="H36" s="12">
        <v>58995</v>
      </c>
    </row>
    <row r="37" spans="1:8" x14ac:dyDescent="0.25">
      <c r="A37" s="11">
        <v>45292</v>
      </c>
      <c r="B37" s="10" t="s">
        <v>77</v>
      </c>
      <c r="C37" t="s">
        <v>69</v>
      </c>
      <c r="D37" t="s">
        <v>64</v>
      </c>
      <c r="E37" s="9" t="s">
        <v>70</v>
      </c>
      <c r="F37" s="12">
        <v>708439.5</v>
      </c>
      <c r="G37" s="12">
        <v>608625</v>
      </c>
      <c r="H37" s="12">
        <v>99814.5</v>
      </c>
    </row>
    <row r="38" spans="1:8" x14ac:dyDescent="0.25">
      <c r="A38" s="11">
        <v>45292</v>
      </c>
      <c r="B38" s="10" t="s">
        <v>78</v>
      </c>
      <c r="C38" t="s">
        <v>59</v>
      </c>
      <c r="D38" t="s">
        <v>65</v>
      </c>
      <c r="E38" s="9" t="s">
        <v>70</v>
      </c>
      <c r="F38" s="12">
        <v>769814.5</v>
      </c>
      <c r="G38" s="12">
        <v>628420</v>
      </c>
      <c r="H38" s="12">
        <v>141394.5</v>
      </c>
    </row>
    <row r="39" spans="1:8" x14ac:dyDescent="0.25">
      <c r="A39" s="11">
        <v>45292</v>
      </c>
      <c r="B39" s="10" t="s">
        <v>79</v>
      </c>
      <c r="C39" t="s">
        <v>69</v>
      </c>
      <c r="D39" t="s">
        <v>119</v>
      </c>
      <c r="E39" s="9" t="s">
        <v>70</v>
      </c>
      <c r="F39" s="12">
        <v>922680</v>
      </c>
      <c r="G39" s="12">
        <v>873750</v>
      </c>
      <c r="H39" s="12">
        <v>48930</v>
      </c>
    </row>
    <row r="40" spans="1:8" x14ac:dyDescent="0.25">
      <c r="A40" s="11">
        <v>45323</v>
      </c>
      <c r="B40" s="10" t="s">
        <v>77</v>
      </c>
      <c r="C40" t="s">
        <v>59</v>
      </c>
      <c r="D40" t="s">
        <v>64</v>
      </c>
      <c r="E40" s="9" t="s">
        <v>66</v>
      </c>
      <c r="F40" s="12">
        <v>1763.8600000000001</v>
      </c>
      <c r="G40" s="12">
        <v>1465</v>
      </c>
      <c r="H40" s="12">
        <v>298.86000000000013</v>
      </c>
    </row>
    <row r="41" spans="1:8" x14ac:dyDescent="0.25">
      <c r="A41" s="11">
        <v>45323</v>
      </c>
      <c r="B41" s="10" t="s">
        <v>75</v>
      </c>
      <c r="C41" t="s">
        <v>59</v>
      </c>
      <c r="D41" t="s">
        <v>60</v>
      </c>
      <c r="E41" s="9" t="s">
        <v>66</v>
      </c>
      <c r="F41" s="12">
        <v>3142.7200000000003</v>
      </c>
      <c r="G41" s="12">
        <v>2440</v>
      </c>
      <c r="H41" s="12">
        <v>702.72000000000025</v>
      </c>
    </row>
    <row r="42" spans="1:8" x14ac:dyDescent="0.25">
      <c r="A42" s="11">
        <v>45323</v>
      </c>
      <c r="B42" s="10" t="s">
        <v>76</v>
      </c>
      <c r="C42" t="s">
        <v>63</v>
      </c>
      <c r="D42" t="s">
        <v>62</v>
      </c>
      <c r="E42" s="9" t="s">
        <v>70</v>
      </c>
      <c r="F42" s="12">
        <v>3586.2</v>
      </c>
      <c r="G42" s="12">
        <v>2780</v>
      </c>
      <c r="H42" s="12">
        <v>806.19999999999982</v>
      </c>
    </row>
    <row r="43" spans="1:8" x14ac:dyDescent="0.25">
      <c r="A43" s="11">
        <v>45323</v>
      </c>
      <c r="B43" s="10" t="s">
        <v>78</v>
      </c>
      <c r="C43" t="s">
        <v>59</v>
      </c>
      <c r="D43" t="s">
        <v>65</v>
      </c>
      <c r="E43" s="9" t="s">
        <v>70</v>
      </c>
      <c r="F43" s="12">
        <v>4472</v>
      </c>
      <c r="G43" s="12">
        <v>2600</v>
      </c>
      <c r="H43" s="12">
        <v>1872</v>
      </c>
    </row>
    <row r="44" spans="1:8" x14ac:dyDescent="0.25">
      <c r="A44" s="11">
        <v>45323</v>
      </c>
      <c r="B44" s="10" t="s">
        <v>75</v>
      </c>
      <c r="C44" t="s">
        <v>59</v>
      </c>
      <c r="D44" t="s">
        <v>60</v>
      </c>
      <c r="E44" s="9" t="s">
        <v>70</v>
      </c>
      <c r="F44" s="12">
        <v>5840</v>
      </c>
      <c r="G44" s="12">
        <v>2920</v>
      </c>
      <c r="H44" s="12">
        <v>2920</v>
      </c>
    </row>
    <row r="45" spans="1:8" x14ac:dyDescent="0.25">
      <c r="A45" s="11">
        <v>45323</v>
      </c>
      <c r="B45" s="10" t="s">
        <v>79</v>
      </c>
      <c r="C45" t="s">
        <v>59</v>
      </c>
      <c r="D45" t="s">
        <v>119</v>
      </c>
      <c r="E45" s="9" t="s">
        <v>66</v>
      </c>
      <c r="F45" s="12">
        <v>7904.82</v>
      </c>
      <c r="G45" s="12">
        <v>6490</v>
      </c>
      <c r="H45" s="12">
        <v>1414.8199999999997</v>
      </c>
    </row>
    <row r="46" spans="1:8" x14ac:dyDescent="0.25">
      <c r="A46" s="11">
        <v>45323</v>
      </c>
      <c r="B46" s="10" t="s">
        <v>78</v>
      </c>
      <c r="C46" t="s">
        <v>67</v>
      </c>
      <c r="D46" t="s">
        <v>65</v>
      </c>
      <c r="E46" s="9" t="s">
        <v>61</v>
      </c>
      <c r="F46" s="12">
        <v>8113.32</v>
      </c>
      <c r="G46" s="12">
        <v>2181</v>
      </c>
      <c r="H46" s="12">
        <v>5932.32</v>
      </c>
    </row>
    <row r="47" spans="1:8" x14ac:dyDescent="0.25">
      <c r="A47" s="11">
        <v>45323</v>
      </c>
      <c r="B47" s="10" t="s">
        <v>78</v>
      </c>
      <c r="C47" t="s">
        <v>59</v>
      </c>
      <c r="D47" t="s">
        <v>65</v>
      </c>
      <c r="E47" s="9" t="s">
        <v>66</v>
      </c>
      <c r="F47" s="12">
        <v>8139.6</v>
      </c>
      <c r="G47" s="12">
        <v>6840</v>
      </c>
      <c r="H47" s="12">
        <v>1299.6000000000004</v>
      </c>
    </row>
    <row r="48" spans="1:8" x14ac:dyDescent="0.25">
      <c r="A48" s="11">
        <v>45323</v>
      </c>
      <c r="B48" s="10" t="s">
        <v>76</v>
      </c>
      <c r="C48" t="s">
        <v>67</v>
      </c>
      <c r="D48" t="s">
        <v>62</v>
      </c>
      <c r="E48" s="9" t="s">
        <v>61</v>
      </c>
      <c r="F48" s="12">
        <v>12722.4</v>
      </c>
      <c r="G48" s="12">
        <v>3348</v>
      </c>
      <c r="H48" s="12">
        <v>9374.4</v>
      </c>
    </row>
    <row r="49" spans="1:8" x14ac:dyDescent="0.25">
      <c r="A49" s="11">
        <v>45323</v>
      </c>
      <c r="B49" s="10" t="s">
        <v>76</v>
      </c>
      <c r="C49" t="s">
        <v>59</v>
      </c>
      <c r="D49" t="s">
        <v>62</v>
      </c>
      <c r="E49" s="9" t="s">
        <v>66</v>
      </c>
      <c r="F49" s="12">
        <v>13294.82</v>
      </c>
      <c r="G49" s="12">
        <v>9790</v>
      </c>
      <c r="H49" s="12">
        <v>3504.8199999999997</v>
      </c>
    </row>
    <row r="50" spans="1:8" x14ac:dyDescent="0.25">
      <c r="A50" s="11">
        <v>45323</v>
      </c>
      <c r="B50" s="10" t="s">
        <v>78</v>
      </c>
      <c r="C50" t="s">
        <v>63</v>
      </c>
      <c r="D50" t="s">
        <v>65</v>
      </c>
      <c r="E50" s="9" t="s">
        <v>70</v>
      </c>
      <c r="F50" s="12">
        <v>14610</v>
      </c>
      <c r="G50" s="12">
        <v>9740</v>
      </c>
      <c r="H50" s="12">
        <v>4870</v>
      </c>
    </row>
    <row r="51" spans="1:8" x14ac:dyDescent="0.25">
      <c r="A51" s="11">
        <v>45323</v>
      </c>
      <c r="B51" s="10" t="s">
        <v>75</v>
      </c>
      <c r="C51" t="s">
        <v>67</v>
      </c>
      <c r="D51" t="s">
        <v>60</v>
      </c>
      <c r="E51" s="9" t="s">
        <v>61</v>
      </c>
      <c r="F51" s="12">
        <v>20687.16</v>
      </c>
      <c r="G51" s="12">
        <v>5811</v>
      </c>
      <c r="H51" s="12">
        <v>14876.16</v>
      </c>
    </row>
    <row r="52" spans="1:8" x14ac:dyDescent="0.25">
      <c r="A52" s="11">
        <v>45323</v>
      </c>
      <c r="B52" s="10" t="s">
        <v>77</v>
      </c>
      <c r="C52" t="s">
        <v>67</v>
      </c>
      <c r="D52" t="s">
        <v>64</v>
      </c>
      <c r="E52" s="9" t="s">
        <v>61</v>
      </c>
      <c r="F52" s="12">
        <v>21261</v>
      </c>
      <c r="G52" s="12">
        <v>5595</v>
      </c>
      <c r="H52" s="12">
        <v>15666</v>
      </c>
    </row>
    <row r="53" spans="1:8" x14ac:dyDescent="0.25">
      <c r="A53" s="11">
        <v>45323</v>
      </c>
      <c r="B53" s="10" t="s">
        <v>79</v>
      </c>
      <c r="C53" t="s">
        <v>67</v>
      </c>
      <c r="D53" t="s">
        <v>119</v>
      </c>
      <c r="E53" s="9" t="s">
        <v>61</v>
      </c>
      <c r="F53" s="12">
        <v>22073.040000000001</v>
      </c>
      <c r="G53" s="12">
        <v>5574</v>
      </c>
      <c r="H53" s="12">
        <v>16499.04</v>
      </c>
    </row>
    <row r="54" spans="1:8" x14ac:dyDescent="0.25">
      <c r="A54" s="11">
        <v>45323</v>
      </c>
      <c r="B54" s="10" t="s">
        <v>79</v>
      </c>
      <c r="C54" t="s">
        <v>63</v>
      </c>
      <c r="D54" t="s">
        <v>119</v>
      </c>
      <c r="E54" s="9" t="s">
        <v>70</v>
      </c>
      <c r="F54" s="12">
        <v>22482.9</v>
      </c>
      <c r="G54" s="12">
        <v>15140</v>
      </c>
      <c r="H54" s="12">
        <v>7342.9000000000015</v>
      </c>
    </row>
    <row r="55" spans="1:8" x14ac:dyDescent="0.25">
      <c r="A55" s="11">
        <v>45323</v>
      </c>
      <c r="B55" s="10" t="s">
        <v>77</v>
      </c>
      <c r="C55" t="s">
        <v>59</v>
      </c>
      <c r="D55" t="s">
        <v>64</v>
      </c>
      <c r="E55" s="9" t="s">
        <v>70</v>
      </c>
      <c r="F55" s="12">
        <v>24757</v>
      </c>
      <c r="G55" s="12">
        <v>13030</v>
      </c>
      <c r="H55" s="12">
        <v>11727</v>
      </c>
    </row>
    <row r="56" spans="1:8" x14ac:dyDescent="0.25">
      <c r="A56" s="11">
        <v>45323</v>
      </c>
      <c r="B56" s="10" t="s">
        <v>77</v>
      </c>
      <c r="C56" t="s">
        <v>63</v>
      </c>
      <c r="D56" t="s">
        <v>64</v>
      </c>
      <c r="E56" s="9" t="s">
        <v>70</v>
      </c>
      <c r="F56" s="12">
        <v>34095.599999999999</v>
      </c>
      <c r="G56" s="12">
        <v>22960</v>
      </c>
      <c r="H56" s="12">
        <v>11135.599999999999</v>
      </c>
    </row>
    <row r="57" spans="1:8" x14ac:dyDescent="0.25">
      <c r="A57" s="11">
        <v>45323</v>
      </c>
      <c r="B57" s="10" t="s">
        <v>75</v>
      </c>
      <c r="C57" t="s">
        <v>63</v>
      </c>
      <c r="D57" t="s">
        <v>60</v>
      </c>
      <c r="E57" s="9" t="s">
        <v>70</v>
      </c>
      <c r="F57" s="12">
        <v>34736.1</v>
      </c>
      <c r="G57" s="12">
        <v>23630</v>
      </c>
      <c r="H57" s="12">
        <v>11106.099999999999</v>
      </c>
    </row>
    <row r="58" spans="1:8" x14ac:dyDescent="0.25">
      <c r="A58" s="11">
        <v>45323</v>
      </c>
      <c r="B58" s="10" t="s">
        <v>79</v>
      </c>
      <c r="C58" t="s">
        <v>59</v>
      </c>
      <c r="D58" t="s">
        <v>119</v>
      </c>
      <c r="E58" s="9" t="s">
        <v>70</v>
      </c>
      <c r="F58" s="12">
        <v>45953.4</v>
      </c>
      <c r="G58" s="12">
        <v>26410</v>
      </c>
      <c r="H58" s="12">
        <v>19543.400000000001</v>
      </c>
    </row>
    <row r="59" spans="1:8" x14ac:dyDescent="0.25">
      <c r="A59" s="11">
        <v>45323</v>
      </c>
      <c r="B59" s="10" t="s">
        <v>76</v>
      </c>
      <c r="C59" t="s">
        <v>59</v>
      </c>
      <c r="D59" t="s">
        <v>62</v>
      </c>
      <c r="E59" s="9" t="s">
        <v>70</v>
      </c>
      <c r="F59" s="12">
        <v>47119.199999999997</v>
      </c>
      <c r="G59" s="12">
        <v>27080</v>
      </c>
      <c r="H59" s="12">
        <v>20039.199999999997</v>
      </c>
    </row>
    <row r="60" spans="1:8" x14ac:dyDescent="0.25">
      <c r="A60" s="11">
        <v>45323</v>
      </c>
      <c r="B60" s="10" t="s">
        <v>79</v>
      </c>
      <c r="C60" t="s">
        <v>59</v>
      </c>
      <c r="D60" t="s">
        <v>119</v>
      </c>
      <c r="E60" s="9" t="s">
        <v>73</v>
      </c>
      <c r="F60" s="12">
        <v>83160</v>
      </c>
      <c r="G60" s="12">
        <v>70200</v>
      </c>
      <c r="H60" s="12">
        <v>12960</v>
      </c>
    </row>
    <row r="61" spans="1:8" x14ac:dyDescent="0.25">
      <c r="A61" s="11">
        <v>45323</v>
      </c>
      <c r="B61" s="10" t="s">
        <v>76</v>
      </c>
      <c r="C61" t="s">
        <v>68</v>
      </c>
      <c r="D61" t="s">
        <v>62</v>
      </c>
      <c r="E61" s="9" t="s">
        <v>71</v>
      </c>
      <c r="F61" s="12">
        <v>95831.25</v>
      </c>
      <c r="G61" s="12">
        <v>96840</v>
      </c>
      <c r="H61" s="12">
        <v>-1008.75</v>
      </c>
    </row>
    <row r="62" spans="1:8" x14ac:dyDescent="0.25">
      <c r="A62" s="11">
        <v>45323</v>
      </c>
      <c r="B62" s="10" t="s">
        <v>75</v>
      </c>
      <c r="C62" t="s">
        <v>68</v>
      </c>
      <c r="D62" t="s">
        <v>60</v>
      </c>
      <c r="E62" s="9" t="s">
        <v>71</v>
      </c>
      <c r="F62" s="12">
        <v>111860</v>
      </c>
      <c r="G62" s="12">
        <v>114240</v>
      </c>
      <c r="H62" s="12">
        <v>-2380</v>
      </c>
    </row>
    <row r="63" spans="1:8" x14ac:dyDescent="0.25">
      <c r="A63" s="11">
        <v>45323</v>
      </c>
      <c r="B63" s="10" t="s">
        <v>78</v>
      </c>
      <c r="C63" t="s">
        <v>68</v>
      </c>
      <c r="D63" t="s">
        <v>65</v>
      </c>
      <c r="E63" s="9" t="s">
        <v>71</v>
      </c>
      <c r="F63" s="12">
        <v>169312.5</v>
      </c>
      <c r="G63" s="12">
        <v>189000</v>
      </c>
      <c r="H63" s="12">
        <v>-19687.5</v>
      </c>
    </row>
    <row r="64" spans="1:8" x14ac:dyDescent="0.25">
      <c r="A64" s="11">
        <v>45323</v>
      </c>
      <c r="B64" s="10" t="s">
        <v>77</v>
      </c>
      <c r="C64" t="s">
        <v>68</v>
      </c>
      <c r="D64" t="s">
        <v>64</v>
      </c>
      <c r="E64" s="9" t="s">
        <v>71</v>
      </c>
      <c r="F64" s="12">
        <v>225500</v>
      </c>
      <c r="G64" s="12">
        <v>216480</v>
      </c>
      <c r="H64" s="12">
        <v>9020</v>
      </c>
    </row>
    <row r="65" spans="1:8" x14ac:dyDescent="0.25">
      <c r="A65" s="11">
        <v>45323</v>
      </c>
      <c r="B65" s="10" t="s">
        <v>77</v>
      </c>
      <c r="C65" t="s">
        <v>69</v>
      </c>
      <c r="D65" t="s">
        <v>64</v>
      </c>
      <c r="E65" s="9" t="s">
        <v>72</v>
      </c>
      <c r="F65" s="12">
        <v>267561</v>
      </c>
      <c r="G65" s="12">
        <v>239750</v>
      </c>
      <c r="H65" s="12">
        <v>27811</v>
      </c>
    </row>
    <row r="66" spans="1:8" x14ac:dyDescent="0.25">
      <c r="A66" s="11">
        <v>45323</v>
      </c>
      <c r="B66" s="10" t="s">
        <v>79</v>
      </c>
      <c r="C66" t="s">
        <v>68</v>
      </c>
      <c r="D66" t="s">
        <v>119</v>
      </c>
      <c r="E66" s="9" t="s">
        <v>71</v>
      </c>
      <c r="F66" s="12">
        <v>323712.5</v>
      </c>
      <c r="G66" s="12">
        <v>330600</v>
      </c>
      <c r="H66" s="12">
        <v>-6887.5</v>
      </c>
    </row>
    <row r="67" spans="1:8" x14ac:dyDescent="0.25">
      <c r="A67" s="11">
        <v>45323</v>
      </c>
      <c r="B67" s="10" t="s">
        <v>76</v>
      </c>
      <c r="C67" t="s">
        <v>59</v>
      </c>
      <c r="D67" t="s">
        <v>62</v>
      </c>
      <c r="E67" s="9" t="s">
        <v>73</v>
      </c>
      <c r="F67" s="12">
        <v>448875</v>
      </c>
      <c r="G67" s="12">
        <v>351000</v>
      </c>
      <c r="H67" s="12">
        <v>97875</v>
      </c>
    </row>
    <row r="68" spans="1:8" x14ac:dyDescent="0.25">
      <c r="A68" s="11">
        <v>45323</v>
      </c>
      <c r="B68" s="10" t="s">
        <v>75</v>
      </c>
      <c r="C68" t="s">
        <v>69</v>
      </c>
      <c r="D68" t="s">
        <v>60</v>
      </c>
      <c r="E68" s="9" t="s">
        <v>72</v>
      </c>
      <c r="F68" s="12">
        <v>600300</v>
      </c>
      <c r="G68" s="12">
        <v>500250</v>
      </c>
      <c r="H68" s="12">
        <v>100050</v>
      </c>
    </row>
    <row r="69" spans="1:8" x14ac:dyDescent="0.25">
      <c r="A69" s="11">
        <v>45323</v>
      </c>
      <c r="B69" s="10" t="s">
        <v>78</v>
      </c>
      <c r="C69" t="s">
        <v>59</v>
      </c>
      <c r="D69" t="s">
        <v>65</v>
      </c>
      <c r="E69" s="9" t="s">
        <v>73</v>
      </c>
      <c r="F69" s="12">
        <v>626640</v>
      </c>
      <c r="G69" s="12">
        <v>484900</v>
      </c>
      <c r="H69" s="12">
        <v>141740</v>
      </c>
    </row>
    <row r="70" spans="1:8" x14ac:dyDescent="0.25">
      <c r="A70" s="11">
        <v>45323</v>
      </c>
      <c r="B70" s="10" t="s">
        <v>75</v>
      </c>
      <c r="C70" t="s">
        <v>59</v>
      </c>
      <c r="D70" t="s">
        <v>60</v>
      </c>
      <c r="E70" s="9" t="s">
        <v>73</v>
      </c>
      <c r="F70" s="12">
        <v>705600</v>
      </c>
      <c r="G70" s="12">
        <v>582400</v>
      </c>
      <c r="H70" s="12">
        <v>123200</v>
      </c>
    </row>
    <row r="71" spans="1:8" x14ac:dyDescent="0.25">
      <c r="A71" s="11">
        <v>45323</v>
      </c>
      <c r="B71" s="10" t="s">
        <v>76</v>
      </c>
      <c r="C71" t="s">
        <v>69</v>
      </c>
      <c r="D71" t="s">
        <v>62</v>
      </c>
      <c r="E71" s="9" t="s">
        <v>72</v>
      </c>
      <c r="F71" s="12">
        <v>725907</v>
      </c>
      <c r="G71" s="12">
        <v>664750</v>
      </c>
      <c r="H71" s="12">
        <v>61157</v>
      </c>
    </row>
    <row r="72" spans="1:8" x14ac:dyDescent="0.25">
      <c r="A72" s="11">
        <v>45323</v>
      </c>
      <c r="B72" s="10" t="s">
        <v>78</v>
      </c>
      <c r="C72" t="s">
        <v>69</v>
      </c>
      <c r="D72" t="s">
        <v>65</v>
      </c>
      <c r="E72" s="9" t="s">
        <v>72</v>
      </c>
      <c r="F72" s="12">
        <v>766413</v>
      </c>
      <c r="G72" s="12">
        <v>686750</v>
      </c>
      <c r="H72" s="12">
        <v>79663</v>
      </c>
    </row>
    <row r="73" spans="1:8" x14ac:dyDescent="0.25">
      <c r="A73" s="11">
        <v>45323</v>
      </c>
      <c r="B73" s="10" t="s">
        <v>79</v>
      </c>
      <c r="C73" t="s">
        <v>69</v>
      </c>
      <c r="D73" t="s">
        <v>119</v>
      </c>
      <c r="E73" s="9" t="s">
        <v>72</v>
      </c>
      <c r="F73" s="12">
        <v>827604</v>
      </c>
      <c r="G73" s="12">
        <v>711000</v>
      </c>
      <c r="H73" s="12">
        <v>116604</v>
      </c>
    </row>
    <row r="74" spans="1:8" x14ac:dyDescent="0.25">
      <c r="A74" s="11">
        <v>45323</v>
      </c>
      <c r="B74" s="10" t="s">
        <v>77</v>
      </c>
      <c r="C74" t="s">
        <v>59</v>
      </c>
      <c r="D74" t="s">
        <v>64</v>
      </c>
      <c r="E74" s="9" t="s">
        <v>73</v>
      </c>
      <c r="F74" s="12">
        <v>962500</v>
      </c>
      <c r="G74" s="12">
        <v>715000</v>
      </c>
      <c r="H74" s="12">
        <v>247500</v>
      </c>
    </row>
    <row r="75" spans="1:8" x14ac:dyDescent="0.25">
      <c r="A75" s="11">
        <v>45352</v>
      </c>
      <c r="B75" s="10" t="s">
        <v>76</v>
      </c>
      <c r="C75" t="s">
        <v>59</v>
      </c>
      <c r="D75" t="s">
        <v>62</v>
      </c>
      <c r="E75" s="9" t="s">
        <v>72</v>
      </c>
      <c r="F75" s="12">
        <v>1822.59</v>
      </c>
      <c r="G75" s="12">
        <v>1315</v>
      </c>
      <c r="H75" s="12">
        <v>507.58999999999992</v>
      </c>
    </row>
    <row r="76" spans="1:8" x14ac:dyDescent="0.25">
      <c r="A76" s="11">
        <v>45352</v>
      </c>
      <c r="B76" s="10" t="s">
        <v>78</v>
      </c>
      <c r="C76" t="s">
        <v>67</v>
      </c>
      <c r="D76" t="s">
        <v>65</v>
      </c>
      <c r="E76" s="9" t="s">
        <v>71</v>
      </c>
      <c r="F76" s="12">
        <v>5100</v>
      </c>
      <c r="G76" s="12">
        <v>1500</v>
      </c>
      <c r="H76" s="12">
        <v>3600</v>
      </c>
    </row>
    <row r="77" spans="1:8" x14ac:dyDescent="0.25">
      <c r="A77" s="11">
        <v>45352</v>
      </c>
      <c r="B77" s="10" t="s">
        <v>75</v>
      </c>
      <c r="C77" t="s">
        <v>67</v>
      </c>
      <c r="D77" t="s">
        <v>60</v>
      </c>
      <c r="E77" s="9" t="s">
        <v>71</v>
      </c>
      <c r="F77" s="12">
        <v>6601.92</v>
      </c>
      <c r="G77" s="12">
        <v>1794</v>
      </c>
      <c r="H77" s="12">
        <v>4807.92</v>
      </c>
    </row>
    <row r="78" spans="1:8" x14ac:dyDescent="0.25">
      <c r="A78" s="11">
        <v>45352</v>
      </c>
      <c r="B78" s="10" t="s">
        <v>79</v>
      </c>
      <c r="C78" t="s">
        <v>63</v>
      </c>
      <c r="D78" t="s">
        <v>119</v>
      </c>
      <c r="E78" s="9" t="s">
        <v>66</v>
      </c>
      <c r="F78" s="12">
        <v>8936.4</v>
      </c>
      <c r="G78" s="12">
        <v>6770</v>
      </c>
      <c r="H78" s="12">
        <v>2166.3999999999996</v>
      </c>
    </row>
    <row r="79" spans="1:8" x14ac:dyDescent="0.25">
      <c r="A79" s="11">
        <v>45352</v>
      </c>
      <c r="B79" s="10" t="s">
        <v>77</v>
      </c>
      <c r="C79" t="s">
        <v>59</v>
      </c>
      <c r="D79" t="s">
        <v>64</v>
      </c>
      <c r="E79" s="9" t="s">
        <v>72</v>
      </c>
      <c r="F79" s="12">
        <v>9184.56</v>
      </c>
      <c r="G79" s="12">
        <v>7455</v>
      </c>
      <c r="H79" s="12">
        <v>1729.5599999999995</v>
      </c>
    </row>
    <row r="80" spans="1:8" x14ac:dyDescent="0.25">
      <c r="A80" s="11">
        <v>45352</v>
      </c>
      <c r="B80" s="10" t="s">
        <v>75</v>
      </c>
      <c r="C80" t="s">
        <v>59</v>
      </c>
      <c r="D80" t="s">
        <v>60</v>
      </c>
      <c r="E80" s="9" t="s">
        <v>72</v>
      </c>
      <c r="F80" s="12">
        <v>9189.18</v>
      </c>
      <c r="G80" s="12">
        <v>6630</v>
      </c>
      <c r="H80" s="12">
        <v>2559.1800000000003</v>
      </c>
    </row>
    <row r="81" spans="1:8" x14ac:dyDescent="0.25">
      <c r="A81" s="11">
        <v>45352</v>
      </c>
      <c r="B81" s="10" t="s">
        <v>79</v>
      </c>
      <c r="C81" t="s">
        <v>59</v>
      </c>
      <c r="D81" t="s">
        <v>119</v>
      </c>
      <c r="E81" s="9" t="s">
        <v>72</v>
      </c>
      <c r="F81" s="12">
        <v>9837.17</v>
      </c>
      <c r="G81" s="12">
        <v>7895</v>
      </c>
      <c r="H81" s="12">
        <v>1942.17</v>
      </c>
    </row>
    <row r="82" spans="1:8" x14ac:dyDescent="0.25">
      <c r="A82" s="11">
        <v>45352</v>
      </c>
      <c r="B82" s="10" t="s">
        <v>76</v>
      </c>
      <c r="C82" t="s">
        <v>63</v>
      </c>
      <c r="D82" t="s">
        <v>62</v>
      </c>
      <c r="E82" s="9" t="s">
        <v>66</v>
      </c>
      <c r="F82" s="12">
        <v>13815</v>
      </c>
      <c r="G82" s="12">
        <v>9210</v>
      </c>
      <c r="H82" s="12">
        <v>4605</v>
      </c>
    </row>
    <row r="83" spans="1:8" x14ac:dyDescent="0.25">
      <c r="A83" s="11">
        <v>45352</v>
      </c>
      <c r="B83" s="10" t="s">
        <v>79</v>
      </c>
      <c r="C83" t="s">
        <v>67</v>
      </c>
      <c r="D83" t="s">
        <v>119</v>
      </c>
      <c r="E83" s="9" t="s">
        <v>71</v>
      </c>
      <c r="F83" s="12">
        <v>16876.8</v>
      </c>
      <c r="G83" s="12">
        <v>4395</v>
      </c>
      <c r="H83" s="12">
        <v>12481.8</v>
      </c>
    </row>
    <row r="84" spans="1:8" x14ac:dyDescent="0.25">
      <c r="A84" s="11">
        <v>45352</v>
      </c>
      <c r="B84" s="10" t="s">
        <v>78</v>
      </c>
      <c r="C84" t="s">
        <v>59</v>
      </c>
      <c r="D84" t="s">
        <v>65</v>
      </c>
      <c r="E84" s="9" t="s">
        <v>72</v>
      </c>
      <c r="F84" s="12">
        <v>17476.060000000001</v>
      </c>
      <c r="G84" s="12">
        <v>14515</v>
      </c>
      <c r="H84" s="12">
        <v>2961.0600000000013</v>
      </c>
    </row>
    <row r="85" spans="1:8" x14ac:dyDescent="0.25">
      <c r="A85" s="11">
        <v>45352</v>
      </c>
      <c r="B85" s="10" t="s">
        <v>79</v>
      </c>
      <c r="C85" t="s">
        <v>59</v>
      </c>
      <c r="D85" t="s">
        <v>119</v>
      </c>
      <c r="E85" s="9" t="s">
        <v>70</v>
      </c>
      <c r="F85" s="12">
        <v>17708.599999999999</v>
      </c>
      <c r="G85" s="12">
        <v>9730</v>
      </c>
      <c r="H85" s="12">
        <v>7978.5999999999985</v>
      </c>
    </row>
    <row r="86" spans="1:8" x14ac:dyDescent="0.25">
      <c r="A86" s="11">
        <v>45352</v>
      </c>
      <c r="B86" s="10" t="s">
        <v>76</v>
      </c>
      <c r="C86" t="s">
        <v>59</v>
      </c>
      <c r="D86" t="s">
        <v>62</v>
      </c>
      <c r="E86" s="9" t="s">
        <v>70</v>
      </c>
      <c r="F86" s="12">
        <v>19686</v>
      </c>
      <c r="G86" s="12">
        <v>11580</v>
      </c>
      <c r="H86" s="12">
        <v>8106</v>
      </c>
    </row>
    <row r="87" spans="1:8" x14ac:dyDescent="0.25">
      <c r="A87" s="11">
        <v>45352</v>
      </c>
      <c r="B87" s="10" t="s">
        <v>78</v>
      </c>
      <c r="C87" t="s">
        <v>59</v>
      </c>
      <c r="D87" t="s">
        <v>65</v>
      </c>
      <c r="E87" s="9" t="s">
        <v>70</v>
      </c>
      <c r="F87" s="12">
        <v>19971.599999999999</v>
      </c>
      <c r="G87" s="12">
        <v>11220</v>
      </c>
      <c r="H87" s="12">
        <v>8751.5999999999985</v>
      </c>
    </row>
    <row r="88" spans="1:8" x14ac:dyDescent="0.25">
      <c r="A88" s="11">
        <v>45352</v>
      </c>
      <c r="B88" s="10" t="s">
        <v>77</v>
      </c>
      <c r="C88" t="s">
        <v>67</v>
      </c>
      <c r="D88" t="s">
        <v>64</v>
      </c>
      <c r="E88" s="9" t="s">
        <v>71</v>
      </c>
      <c r="F88" s="12">
        <v>21479.64</v>
      </c>
      <c r="G88" s="12">
        <v>5901</v>
      </c>
      <c r="H88" s="12">
        <v>15578.64</v>
      </c>
    </row>
    <row r="89" spans="1:8" x14ac:dyDescent="0.25">
      <c r="A89" s="11">
        <v>45352</v>
      </c>
      <c r="B89" s="10" t="s">
        <v>76</v>
      </c>
      <c r="C89" t="s">
        <v>67</v>
      </c>
      <c r="D89" t="s">
        <v>62</v>
      </c>
      <c r="E89" s="9" t="s">
        <v>71</v>
      </c>
      <c r="F89" s="12">
        <v>25932</v>
      </c>
      <c r="G89" s="12">
        <v>6483</v>
      </c>
      <c r="H89" s="12">
        <v>19449</v>
      </c>
    </row>
    <row r="90" spans="1:8" x14ac:dyDescent="0.25">
      <c r="A90" s="11">
        <v>45352</v>
      </c>
      <c r="B90" s="10" t="s">
        <v>75</v>
      </c>
      <c r="C90" t="s">
        <v>63</v>
      </c>
      <c r="D90" t="s">
        <v>60</v>
      </c>
      <c r="E90" s="9" t="s">
        <v>66</v>
      </c>
      <c r="F90" s="12">
        <v>28324.799999999999</v>
      </c>
      <c r="G90" s="12">
        <v>19670</v>
      </c>
      <c r="H90" s="12">
        <v>8654.7999999999993</v>
      </c>
    </row>
    <row r="91" spans="1:8" x14ac:dyDescent="0.25">
      <c r="A91" s="11">
        <v>45352</v>
      </c>
      <c r="B91" s="10" t="s">
        <v>78</v>
      </c>
      <c r="C91" t="s">
        <v>63</v>
      </c>
      <c r="D91" t="s">
        <v>65</v>
      </c>
      <c r="E91" s="9" t="s">
        <v>66</v>
      </c>
      <c r="F91" s="12">
        <v>32877.9</v>
      </c>
      <c r="G91" s="12">
        <v>22140</v>
      </c>
      <c r="H91" s="12">
        <v>10737.900000000001</v>
      </c>
    </row>
    <row r="92" spans="1:8" x14ac:dyDescent="0.25">
      <c r="A92" s="11">
        <v>45352</v>
      </c>
      <c r="B92" s="10" t="s">
        <v>77</v>
      </c>
      <c r="C92" t="s">
        <v>63</v>
      </c>
      <c r="D92" t="s">
        <v>64</v>
      </c>
      <c r="E92" s="9" t="s">
        <v>66</v>
      </c>
      <c r="F92" s="12">
        <v>34513.800000000003</v>
      </c>
      <c r="G92" s="12">
        <v>25010</v>
      </c>
      <c r="H92" s="12">
        <v>9503.8000000000029</v>
      </c>
    </row>
    <row r="93" spans="1:8" x14ac:dyDescent="0.25">
      <c r="A93" s="11">
        <v>45352</v>
      </c>
      <c r="B93" s="10" t="s">
        <v>77</v>
      </c>
      <c r="C93" t="s">
        <v>59</v>
      </c>
      <c r="D93" t="s">
        <v>64</v>
      </c>
      <c r="E93" s="9" t="s">
        <v>70</v>
      </c>
      <c r="F93" s="12">
        <v>35172</v>
      </c>
      <c r="G93" s="12">
        <v>19540</v>
      </c>
      <c r="H93" s="12">
        <v>15632</v>
      </c>
    </row>
    <row r="94" spans="1:8" x14ac:dyDescent="0.25">
      <c r="A94" s="11">
        <v>45352</v>
      </c>
      <c r="B94" s="10" t="s">
        <v>75</v>
      </c>
      <c r="C94" t="s">
        <v>59</v>
      </c>
      <c r="D94" t="s">
        <v>60</v>
      </c>
      <c r="E94" s="9" t="s">
        <v>70</v>
      </c>
      <c r="F94" s="12">
        <v>41761.599999999999</v>
      </c>
      <c r="G94" s="12">
        <v>24280</v>
      </c>
      <c r="H94" s="12">
        <v>17481.599999999999</v>
      </c>
    </row>
    <row r="95" spans="1:8" x14ac:dyDescent="0.25">
      <c r="A95" s="11">
        <v>45352</v>
      </c>
      <c r="B95" s="10" t="s">
        <v>76</v>
      </c>
      <c r="C95" t="s">
        <v>69</v>
      </c>
      <c r="D95" t="s">
        <v>62</v>
      </c>
      <c r="E95" s="9" t="s">
        <v>73</v>
      </c>
      <c r="F95" s="12">
        <v>76146</v>
      </c>
      <c r="G95" s="12">
        <v>64750</v>
      </c>
      <c r="H95" s="12">
        <v>11396</v>
      </c>
    </row>
    <row r="96" spans="1:8" x14ac:dyDescent="0.25">
      <c r="A96" s="11">
        <v>45352</v>
      </c>
      <c r="B96" s="10" t="s">
        <v>76</v>
      </c>
      <c r="C96" t="s">
        <v>68</v>
      </c>
      <c r="D96" t="s">
        <v>62</v>
      </c>
      <c r="E96" s="9" t="s">
        <v>70</v>
      </c>
      <c r="F96" s="12">
        <v>95400</v>
      </c>
      <c r="G96" s="12">
        <v>95400</v>
      </c>
      <c r="H96" s="12">
        <v>0</v>
      </c>
    </row>
    <row r="97" spans="1:8" x14ac:dyDescent="0.25">
      <c r="A97" s="11">
        <v>45352</v>
      </c>
      <c r="B97" s="10" t="s">
        <v>78</v>
      </c>
      <c r="C97" t="s">
        <v>68</v>
      </c>
      <c r="D97" t="s">
        <v>65</v>
      </c>
      <c r="E97" s="9" t="s">
        <v>70</v>
      </c>
      <c r="F97" s="12">
        <v>128110</v>
      </c>
      <c r="G97" s="12">
        <v>133680</v>
      </c>
      <c r="H97" s="12">
        <v>-5570</v>
      </c>
    </row>
    <row r="98" spans="1:8" x14ac:dyDescent="0.25">
      <c r="A98" s="11">
        <v>45352</v>
      </c>
      <c r="B98" s="10" t="s">
        <v>75</v>
      </c>
      <c r="C98" t="s">
        <v>68</v>
      </c>
      <c r="D98" t="s">
        <v>60</v>
      </c>
      <c r="E98" s="9" t="s">
        <v>70</v>
      </c>
      <c r="F98" s="12">
        <v>215097.5</v>
      </c>
      <c r="G98" s="12">
        <v>212880</v>
      </c>
      <c r="H98" s="12">
        <v>2217.5</v>
      </c>
    </row>
    <row r="99" spans="1:8" x14ac:dyDescent="0.25">
      <c r="A99" s="11">
        <v>45352</v>
      </c>
      <c r="B99" s="10" t="s">
        <v>75</v>
      </c>
      <c r="C99" t="s">
        <v>69</v>
      </c>
      <c r="D99" t="s">
        <v>60</v>
      </c>
      <c r="E99" s="9" t="s">
        <v>73</v>
      </c>
      <c r="F99" s="12">
        <v>229104</v>
      </c>
      <c r="G99" s="12">
        <v>222000</v>
      </c>
      <c r="H99" s="12">
        <v>7104</v>
      </c>
    </row>
    <row r="100" spans="1:8" x14ac:dyDescent="0.25">
      <c r="A100" s="11">
        <v>45352</v>
      </c>
      <c r="B100" s="10" t="s">
        <v>76</v>
      </c>
      <c r="C100" t="s">
        <v>59</v>
      </c>
      <c r="D100" t="s">
        <v>62</v>
      </c>
      <c r="E100" s="9" t="s">
        <v>61</v>
      </c>
      <c r="F100" s="12">
        <v>246708</v>
      </c>
      <c r="G100" s="12">
        <v>205920</v>
      </c>
      <c r="H100" s="12">
        <v>40788</v>
      </c>
    </row>
    <row r="101" spans="1:8" x14ac:dyDescent="0.25">
      <c r="A101" s="11">
        <v>45352</v>
      </c>
      <c r="B101" s="10" t="s">
        <v>75</v>
      </c>
      <c r="C101" t="s">
        <v>59</v>
      </c>
      <c r="D101" t="s">
        <v>60</v>
      </c>
      <c r="E101" s="9" t="s">
        <v>61</v>
      </c>
      <c r="F101" s="12">
        <v>281053.5</v>
      </c>
      <c r="G101" s="12">
        <v>239980</v>
      </c>
      <c r="H101" s="12">
        <v>41073.5</v>
      </c>
    </row>
    <row r="102" spans="1:8" x14ac:dyDescent="0.25">
      <c r="A102" s="11">
        <v>45352</v>
      </c>
      <c r="B102" s="10" t="s">
        <v>77</v>
      </c>
      <c r="C102" t="s">
        <v>68</v>
      </c>
      <c r="D102" t="s">
        <v>64</v>
      </c>
      <c r="E102" s="9" t="s">
        <v>70</v>
      </c>
      <c r="F102" s="12">
        <v>283218.75</v>
      </c>
      <c r="G102" s="12">
        <v>286200</v>
      </c>
      <c r="H102" s="12">
        <v>-2981.25</v>
      </c>
    </row>
    <row r="103" spans="1:8" x14ac:dyDescent="0.25">
      <c r="A103" s="11">
        <v>45352</v>
      </c>
      <c r="B103" s="10" t="s">
        <v>78</v>
      </c>
      <c r="C103" t="s">
        <v>69</v>
      </c>
      <c r="D103" t="s">
        <v>65</v>
      </c>
      <c r="E103" s="9" t="s">
        <v>73</v>
      </c>
      <c r="F103" s="12">
        <v>323694</v>
      </c>
      <c r="G103" s="12">
        <v>275250</v>
      </c>
      <c r="H103" s="12">
        <v>48444</v>
      </c>
    </row>
    <row r="104" spans="1:8" x14ac:dyDescent="0.25">
      <c r="A104" s="11">
        <v>45352</v>
      </c>
      <c r="B104" s="10" t="s">
        <v>79</v>
      </c>
      <c r="C104" t="s">
        <v>68</v>
      </c>
      <c r="D104" t="s">
        <v>119</v>
      </c>
      <c r="E104" s="9" t="s">
        <v>70</v>
      </c>
      <c r="F104" s="12">
        <v>355300</v>
      </c>
      <c r="G104" s="12">
        <v>359040</v>
      </c>
      <c r="H104" s="12">
        <v>-3740</v>
      </c>
    </row>
    <row r="105" spans="1:8" x14ac:dyDescent="0.25">
      <c r="A105" s="11">
        <v>45352</v>
      </c>
      <c r="B105" s="10" t="s">
        <v>78</v>
      </c>
      <c r="C105" t="s">
        <v>59</v>
      </c>
      <c r="D105" t="s">
        <v>65</v>
      </c>
      <c r="E105" s="9" t="s">
        <v>61</v>
      </c>
      <c r="F105" s="12">
        <v>419265</v>
      </c>
      <c r="G105" s="12">
        <v>314600</v>
      </c>
      <c r="H105" s="12">
        <v>104665</v>
      </c>
    </row>
    <row r="106" spans="1:8" x14ac:dyDescent="0.25">
      <c r="A106" s="11">
        <v>45352</v>
      </c>
      <c r="B106" s="10" t="s">
        <v>77</v>
      </c>
      <c r="C106" t="s">
        <v>59</v>
      </c>
      <c r="D106" t="s">
        <v>64</v>
      </c>
      <c r="E106" s="9" t="s">
        <v>61</v>
      </c>
      <c r="F106" s="12">
        <v>545055</v>
      </c>
      <c r="G106" s="12">
        <v>465400</v>
      </c>
      <c r="H106" s="12">
        <v>79655</v>
      </c>
    </row>
    <row r="107" spans="1:8" x14ac:dyDescent="0.25">
      <c r="A107" s="11">
        <v>45352</v>
      </c>
      <c r="B107" s="10" t="s">
        <v>79</v>
      </c>
      <c r="C107" t="s">
        <v>59</v>
      </c>
      <c r="D107" t="s">
        <v>119</v>
      </c>
      <c r="E107" s="9" t="s">
        <v>61</v>
      </c>
      <c r="F107" s="12">
        <v>573205.5</v>
      </c>
      <c r="G107" s="12">
        <v>457860</v>
      </c>
      <c r="H107" s="12">
        <v>115345.5</v>
      </c>
    </row>
    <row r="108" spans="1:8" x14ac:dyDescent="0.25">
      <c r="A108" s="11">
        <v>45352</v>
      </c>
      <c r="B108" s="10" t="s">
        <v>77</v>
      </c>
      <c r="C108" t="s">
        <v>69</v>
      </c>
      <c r="D108" t="s">
        <v>64</v>
      </c>
      <c r="E108" s="9" t="s">
        <v>73</v>
      </c>
      <c r="F108" s="12">
        <v>631125</v>
      </c>
      <c r="G108" s="12">
        <v>618750</v>
      </c>
      <c r="H108" s="12">
        <v>12375</v>
      </c>
    </row>
    <row r="109" spans="1:8" x14ac:dyDescent="0.25">
      <c r="A109" s="11">
        <v>45352</v>
      </c>
      <c r="B109" s="10" t="s">
        <v>79</v>
      </c>
      <c r="C109" t="s">
        <v>69</v>
      </c>
      <c r="D109" t="s">
        <v>119</v>
      </c>
      <c r="E109" s="9" t="s">
        <v>73</v>
      </c>
      <c r="F109" s="12">
        <v>808110</v>
      </c>
      <c r="G109" s="12">
        <v>748250</v>
      </c>
      <c r="H109" s="12">
        <v>59860</v>
      </c>
    </row>
    <row r="110" spans="1:8" x14ac:dyDescent="0.25">
      <c r="A110" s="11">
        <v>45383</v>
      </c>
      <c r="B110" s="10" t="s">
        <v>75</v>
      </c>
      <c r="C110" t="s">
        <v>59</v>
      </c>
      <c r="D110" t="s">
        <v>60</v>
      </c>
      <c r="E110" s="9" t="s">
        <v>70</v>
      </c>
      <c r="F110" s="12">
        <v>4301.8500000000004</v>
      </c>
      <c r="G110" s="12">
        <v>3615</v>
      </c>
      <c r="H110" s="12">
        <v>686.85000000000036</v>
      </c>
    </row>
    <row r="111" spans="1:8" x14ac:dyDescent="0.25">
      <c r="A111" s="11">
        <v>45383</v>
      </c>
      <c r="B111" s="10" t="s">
        <v>76</v>
      </c>
      <c r="C111" t="s">
        <v>63</v>
      </c>
      <c r="D111" t="s">
        <v>62</v>
      </c>
      <c r="E111" s="9" t="s">
        <v>71</v>
      </c>
      <c r="F111" s="12">
        <v>6885</v>
      </c>
      <c r="G111" s="12">
        <v>5100</v>
      </c>
      <c r="H111" s="12">
        <v>1785</v>
      </c>
    </row>
    <row r="112" spans="1:8" x14ac:dyDescent="0.25">
      <c r="A112" s="11">
        <v>45383</v>
      </c>
      <c r="B112" s="10" t="s">
        <v>76</v>
      </c>
      <c r="C112" t="s">
        <v>59</v>
      </c>
      <c r="D112" t="s">
        <v>62</v>
      </c>
      <c r="E112" s="9" t="s">
        <v>70</v>
      </c>
      <c r="F112" s="12">
        <v>8107.96</v>
      </c>
      <c r="G112" s="12">
        <v>6295</v>
      </c>
      <c r="H112" s="12">
        <v>1812.96</v>
      </c>
    </row>
    <row r="113" spans="1:8" x14ac:dyDescent="0.25">
      <c r="A113" s="11">
        <v>45383</v>
      </c>
      <c r="B113" s="10" t="s">
        <v>79</v>
      </c>
      <c r="C113" t="s">
        <v>59</v>
      </c>
      <c r="D113" t="s">
        <v>119</v>
      </c>
      <c r="E113" s="9" t="s">
        <v>71</v>
      </c>
      <c r="F113" s="12">
        <v>10423.200000000001</v>
      </c>
      <c r="G113" s="12">
        <v>6060</v>
      </c>
      <c r="H113" s="12">
        <v>4363.2000000000007</v>
      </c>
    </row>
    <row r="114" spans="1:8" x14ac:dyDescent="0.25">
      <c r="A114" s="11">
        <v>45383</v>
      </c>
      <c r="B114" s="10" t="s">
        <v>78</v>
      </c>
      <c r="C114" t="s">
        <v>59</v>
      </c>
      <c r="D114" t="s">
        <v>65</v>
      </c>
      <c r="E114" s="9" t="s">
        <v>70</v>
      </c>
      <c r="F114" s="12">
        <v>15083.25</v>
      </c>
      <c r="G114" s="12">
        <v>12675</v>
      </c>
      <c r="H114" s="12">
        <v>2408.25</v>
      </c>
    </row>
    <row r="115" spans="1:8" x14ac:dyDescent="0.25">
      <c r="A115" s="11">
        <v>45383</v>
      </c>
      <c r="B115" s="10" t="s">
        <v>77</v>
      </c>
      <c r="C115" t="s">
        <v>59</v>
      </c>
      <c r="D115" t="s">
        <v>64</v>
      </c>
      <c r="E115" s="9" t="s">
        <v>70</v>
      </c>
      <c r="F115" s="12">
        <v>15774.36</v>
      </c>
      <c r="G115" s="12">
        <v>12660</v>
      </c>
      <c r="H115" s="12">
        <v>3114.3600000000006</v>
      </c>
    </row>
    <row r="116" spans="1:8" x14ac:dyDescent="0.25">
      <c r="A116" s="11">
        <v>45383</v>
      </c>
      <c r="B116" s="10" t="s">
        <v>77</v>
      </c>
      <c r="C116" t="s">
        <v>67</v>
      </c>
      <c r="D116" t="s">
        <v>64</v>
      </c>
      <c r="E116" s="9" t="s">
        <v>72</v>
      </c>
      <c r="F116" s="12">
        <v>19401.66</v>
      </c>
      <c r="G116" s="12">
        <v>5215.5</v>
      </c>
      <c r="H116" s="12">
        <v>14186.16</v>
      </c>
    </row>
    <row r="117" spans="1:8" x14ac:dyDescent="0.25">
      <c r="A117" s="11">
        <v>45383</v>
      </c>
      <c r="B117" s="10" t="s">
        <v>75</v>
      </c>
      <c r="C117" t="s">
        <v>63</v>
      </c>
      <c r="D117" t="s">
        <v>60</v>
      </c>
      <c r="E117" s="9" t="s">
        <v>70</v>
      </c>
      <c r="F117" s="12">
        <v>20578.5</v>
      </c>
      <c r="G117" s="12">
        <v>16140</v>
      </c>
      <c r="H117" s="12">
        <v>4438.5</v>
      </c>
    </row>
    <row r="118" spans="1:8" x14ac:dyDescent="0.25">
      <c r="A118" s="11">
        <v>45383</v>
      </c>
      <c r="B118" s="10" t="s">
        <v>78</v>
      </c>
      <c r="C118" t="s">
        <v>67</v>
      </c>
      <c r="D118" t="s">
        <v>65</v>
      </c>
      <c r="E118" s="9" t="s">
        <v>72</v>
      </c>
      <c r="F118" s="12">
        <v>22302.240000000002</v>
      </c>
      <c r="G118" s="12">
        <v>5748</v>
      </c>
      <c r="H118" s="12">
        <v>16554.240000000002</v>
      </c>
    </row>
    <row r="119" spans="1:8" x14ac:dyDescent="0.25">
      <c r="A119" s="11">
        <v>45383</v>
      </c>
      <c r="B119" s="10" t="s">
        <v>79</v>
      </c>
      <c r="C119" t="s">
        <v>67</v>
      </c>
      <c r="D119" t="s">
        <v>119</v>
      </c>
      <c r="E119" s="9" t="s">
        <v>73</v>
      </c>
      <c r="F119" s="12">
        <v>23436</v>
      </c>
      <c r="G119" s="12">
        <v>5859</v>
      </c>
      <c r="H119" s="12">
        <v>17577</v>
      </c>
    </row>
    <row r="120" spans="1:8" x14ac:dyDescent="0.25">
      <c r="A120" s="11">
        <v>45383</v>
      </c>
      <c r="B120" s="10" t="s">
        <v>79</v>
      </c>
      <c r="C120" t="s">
        <v>59</v>
      </c>
      <c r="D120" t="s">
        <v>119</v>
      </c>
      <c r="E120" s="9" t="s">
        <v>70</v>
      </c>
      <c r="F120" s="12">
        <v>31133.025000000001</v>
      </c>
      <c r="G120" s="12">
        <v>22462.5</v>
      </c>
      <c r="H120" s="12">
        <v>8670.5250000000015</v>
      </c>
    </row>
    <row r="121" spans="1:8" x14ac:dyDescent="0.25">
      <c r="A121" s="11">
        <v>45383</v>
      </c>
      <c r="B121" s="10" t="s">
        <v>76</v>
      </c>
      <c r="C121" t="s">
        <v>67</v>
      </c>
      <c r="D121" t="s">
        <v>62</v>
      </c>
      <c r="E121" s="9" t="s">
        <v>72</v>
      </c>
      <c r="F121" s="12">
        <v>34056</v>
      </c>
      <c r="G121" s="12">
        <v>8514</v>
      </c>
      <c r="H121" s="12">
        <v>25542</v>
      </c>
    </row>
    <row r="122" spans="1:8" x14ac:dyDescent="0.25">
      <c r="A122" s="11">
        <v>45383</v>
      </c>
      <c r="B122" s="10" t="s">
        <v>78</v>
      </c>
      <c r="C122" t="s">
        <v>63</v>
      </c>
      <c r="D122" t="s">
        <v>65</v>
      </c>
      <c r="E122" s="9" t="s">
        <v>71</v>
      </c>
      <c r="F122" s="12">
        <v>35872.199999999997</v>
      </c>
      <c r="G122" s="12">
        <v>26280</v>
      </c>
      <c r="H122" s="12">
        <v>9592.1999999999971</v>
      </c>
    </row>
    <row r="123" spans="1:8" x14ac:dyDescent="0.25">
      <c r="A123" s="11">
        <v>45383</v>
      </c>
      <c r="B123" s="10" t="s">
        <v>75</v>
      </c>
      <c r="C123" t="s">
        <v>67</v>
      </c>
      <c r="D123" t="s">
        <v>60</v>
      </c>
      <c r="E123" s="9" t="s">
        <v>73</v>
      </c>
      <c r="F123" s="12">
        <v>38021.4</v>
      </c>
      <c r="G123" s="12">
        <v>10561.5</v>
      </c>
      <c r="H123" s="12">
        <v>27459.9</v>
      </c>
    </row>
    <row r="124" spans="1:8" x14ac:dyDescent="0.25">
      <c r="A124" s="11">
        <v>45383</v>
      </c>
      <c r="B124" s="10" t="s">
        <v>78</v>
      </c>
      <c r="C124" t="s">
        <v>59</v>
      </c>
      <c r="D124" t="s">
        <v>65</v>
      </c>
      <c r="E124" s="9" t="s">
        <v>61</v>
      </c>
      <c r="F124" s="12">
        <v>44358.8</v>
      </c>
      <c r="G124" s="12">
        <v>25790</v>
      </c>
      <c r="H124" s="12">
        <v>18568.800000000003</v>
      </c>
    </row>
    <row r="125" spans="1:8" x14ac:dyDescent="0.25">
      <c r="A125" s="11">
        <v>45383</v>
      </c>
      <c r="B125" s="10" t="s">
        <v>76</v>
      </c>
      <c r="C125" t="s">
        <v>59</v>
      </c>
      <c r="D125" t="s">
        <v>62</v>
      </c>
      <c r="E125" s="9" t="s">
        <v>61</v>
      </c>
      <c r="F125" s="12">
        <v>50052</v>
      </c>
      <c r="G125" s="12">
        <v>25800</v>
      </c>
      <c r="H125" s="12">
        <v>24252</v>
      </c>
    </row>
    <row r="126" spans="1:8" x14ac:dyDescent="0.25">
      <c r="A126" s="11">
        <v>45383</v>
      </c>
      <c r="B126" s="10" t="s">
        <v>79</v>
      </c>
      <c r="C126" t="s">
        <v>63</v>
      </c>
      <c r="D126" t="s">
        <v>119</v>
      </c>
      <c r="E126" s="9" t="s">
        <v>70</v>
      </c>
      <c r="F126" s="12">
        <v>50163.75</v>
      </c>
      <c r="G126" s="12">
        <v>36750</v>
      </c>
      <c r="H126" s="12">
        <v>13413.75</v>
      </c>
    </row>
    <row r="127" spans="1:8" x14ac:dyDescent="0.25">
      <c r="A127" s="11">
        <v>45383</v>
      </c>
      <c r="B127" s="10" t="s">
        <v>77</v>
      </c>
      <c r="C127" t="s">
        <v>63</v>
      </c>
      <c r="D127" t="s">
        <v>64</v>
      </c>
      <c r="E127" s="9" t="s">
        <v>70</v>
      </c>
      <c r="F127" s="12">
        <v>53594.1</v>
      </c>
      <c r="G127" s="12">
        <v>38010</v>
      </c>
      <c r="H127" s="12">
        <v>15584.099999999999</v>
      </c>
    </row>
    <row r="128" spans="1:8" x14ac:dyDescent="0.25">
      <c r="A128" s="11">
        <v>45383</v>
      </c>
      <c r="B128" s="10" t="s">
        <v>75</v>
      </c>
      <c r="C128" t="s">
        <v>59</v>
      </c>
      <c r="D128" t="s">
        <v>60</v>
      </c>
      <c r="E128" s="9" t="s">
        <v>71</v>
      </c>
      <c r="F128" s="12">
        <v>74699.7</v>
      </c>
      <c r="G128" s="12">
        <v>38505</v>
      </c>
      <c r="H128" s="12">
        <v>36194.699999999997</v>
      </c>
    </row>
    <row r="129" spans="1:8" x14ac:dyDescent="0.25">
      <c r="A129" s="11">
        <v>45383</v>
      </c>
      <c r="B129" s="10" t="s">
        <v>77</v>
      </c>
      <c r="C129" t="s">
        <v>59</v>
      </c>
      <c r="D129" t="s">
        <v>64</v>
      </c>
      <c r="E129" s="9" t="s">
        <v>71</v>
      </c>
      <c r="F129" s="12">
        <v>76507.199999999997</v>
      </c>
      <c r="G129" s="12">
        <v>38640</v>
      </c>
      <c r="H129" s="12">
        <v>37867.199999999997</v>
      </c>
    </row>
    <row r="130" spans="1:8" x14ac:dyDescent="0.25">
      <c r="A130" s="11">
        <v>45383</v>
      </c>
      <c r="B130" s="10" t="s">
        <v>75</v>
      </c>
      <c r="C130" t="s">
        <v>68</v>
      </c>
      <c r="D130" t="s">
        <v>60</v>
      </c>
      <c r="E130" s="9" t="s">
        <v>61</v>
      </c>
      <c r="F130" s="12">
        <v>90956.25</v>
      </c>
      <c r="G130" s="12">
        <v>89100</v>
      </c>
      <c r="H130" s="12">
        <v>1856.25</v>
      </c>
    </row>
    <row r="131" spans="1:8" x14ac:dyDescent="0.25">
      <c r="A131" s="11">
        <v>45383</v>
      </c>
      <c r="B131" s="10" t="s">
        <v>78</v>
      </c>
      <c r="C131" t="s">
        <v>68</v>
      </c>
      <c r="D131" t="s">
        <v>65</v>
      </c>
      <c r="E131" s="9" t="s">
        <v>73</v>
      </c>
      <c r="F131" s="12">
        <v>128880</v>
      </c>
      <c r="G131" s="12">
        <v>128880</v>
      </c>
      <c r="H131" s="12">
        <v>0</v>
      </c>
    </row>
    <row r="132" spans="1:8" x14ac:dyDescent="0.25">
      <c r="A132" s="11">
        <v>45383</v>
      </c>
      <c r="B132" s="10" t="s">
        <v>77</v>
      </c>
      <c r="C132" t="s">
        <v>59</v>
      </c>
      <c r="D132" t="s">
        <v>64</v>
      </c>
      <c r="E132" s="9" t="s">
        <v>72</v>
      </c>
      <c r="F132" s="12">
        <v>184989</v>
      </c>
      <c r="G132" s="12">
        <v>149370</v>
      </c>
      <c r="H132" s="12">
        <v>35619</v>
      </c>
    </row>
    <row r="133" spans="1:8" x14ac:dyDescent="0.25">
      <c r="A133" s="11">
        <v>45383</v>
      </c>
      <c r="B133" s="10" t="s">
        <v>78</v>
      </c>
      <c r="C133" t="s">
        <v>59</v>
      </c>
      <c r="D133" t="s">
        <v>65</v>
      </c>
      <c r="E133" s="9" t="s">
        <v>66</v>
      </c>
      <c r="F133" s="12">
        <v>322420</v>
      </c>
      <c r="G133" s="12">
        <v>254800</v>
      </c>
      <c r="H133" s="12">
        <v>67620</v>
      </c>
    </row>
    <row r="134" spans="1:8" x14ac:dyDescent="0.25">
      <c r="A134" s="11">
        <v>45383</v>
      </c>
      <c r="B134" s="10" t="s">
        <v>75</v>
      </c>
      <c r="C134" t="s">
        <v>59</v>
      </c>
      <c r="D134" t="s">
        <v>60</v>
      </c>
      <c r="E134" s="9" t="s">
        <v>72</v>
      </c>
      <c r="F134" s="12">
        <v>326922.75</v>
      </c>
      <c r="G134" s="12">
        <v>245310</v>
      </c>
      <c r="H134" s="12">
        <v>81612.75</v>
      </c>
    </row>
    <row r="135" spans="1:8" x14ac:dyDescent="0.25">
      <c r="A135" s="11">
        <v>45383</v>
      </c>
      <c r="B135" s="10" t="s">
        <v>76</v>
      </c>
      <c r="C135" t="s">
        <v>59</v>
      </c>
      <c r="D135" t="s">
        <v>62</v>
      </c>
      <c r="E135" s="9" t="s">
        <v>66</v>
      </c>
      <c r="F135" s="12">
        <v>360899</v>
      </c>
      <c r="G135" s="12">
        <v>311740</v>
      </c>
      <c r="H135" s="12">
        <v>49159</v>
      </c>
    </row>
    <row r="136" spans="1:8" x14ac:dyDescent="0.25">
      <c r="A136" s="11">
        <v>45383</v>
      </c>
      <c r="B136" s="10" t="s">
        <v>79</v>
      </c>
      <c r="C136" t="s">
        <v>68</v>
      </c>
      <c r="D136" t="s">
        <v>119</v>
      </c>
      <c r="E136" s="9" t="s">
        <v>61</v>
      </c>
      <c r="F136" s="12">
        <v>387618.75</v>
      </c>
      <c r="G136" s="12">
        <v>413460</v>
      </c>
      <c r="H136" s="12">
        <v>-25841.25</v>
      </c>
    </row>
    <row r="137" spans="1:8" x14ac:dyDescent="0.25">
      <c r="A137" s="11">
        <v>45383</v>
      </c>
      <c r="B137" s="10" t="s">
        <v>76</v>
      </c>
      <c r="C137" t="s">
        <v>69</v>
      </c>
      <c r="D137" t="s">
        <v>62</v>
      </c>
      <c r="E137" s="9" t="s">
        <v>70</v>
      </c>
      <c r="F137" s="12">
        <v>407376</v>
      </c>
      <c r="G137" s="12">
        <v>353625</v>
      </c>
      <c r="H137" s="12">
        <v>53751</v>
      </c>
    </row>
    <row r="138" spans="1:8" x14ac:dyDescent="0.25">
      <c r="A138" s="11">
        <v>45383</v>
      </c>
      <c r="B138" s="10" t="s">
        <v>79</v>
      </c>
      <c r="C138" t="s">
        <v>59</v>
      </c>
      <c r="D138" t="s">
        <v>119</v>
      </c>
      <c r="E138" s="9" t="s">
        <v>72</v>
      </c>
      <c r="F138" s="12">
        <v>430452.75</v>
      </c>
      <c r="G138" s="12">
        <v>351390</v>
      </c>
      <c r="H138" s="12">
        <v>79062.75</v>
      </c>
    </row>
    <row r="139" spans="1:8" x14ac:dyDescent="0.25">
      <c r="A139" s="11">
        <v>45383</v>
      </c>
      <c r="B139" s="10" t="s">
        <v>78</v>
      </c>
      <c r="C139" t="s">
        <v>69</v>
      </c>
      <c r="D139" t="s">
        <v>65</v>
      </c>
      <c r="E139" s="9" t="s">
        <v>70</v>
      </c>
      <c r="F139" s="12">
        <v>457995</v>
      </c>
      <c r="G139" s="12">
        <v>401750</v>
      </c>
      <c r="H139" s="12">
        <v>56245</v>
      </c>
    </row>
    <row r="140" spans="1:8" x14ac:dyDescent="0.25">
      <c r="A140" s="11">
        <v>45383</v>
      </c>
      <c r="B140" s="10" t="s">
        <v>77</v>
      </c>
      <c r="C140" t="s">
        <v>69</v>
      </c>
      <c r="D140" t="s">
        <v>64</v>
      </c>
      <c r="E140" s="9" t="s">
        <v>66</v>
      </c>
      <c r="F140" s="12">
        <v>468072</v>
      </c>
      <c r="G140" s="12">
        <v>443250</v>
      </c>
      <c r="H140" s="12">
        <v>24822</v>
      </c>
    </row>
    <row r="141" spans="1:8" x14ac:dyDescent="0.25">
      <c r="A141" s="11">
        <v>45383</v>
      </c>
      <c r="B141" s="10" t="s">
        <v>77</v>
      </c>
      <c r="C141" t="s">
        <v>68</v>
      </c>
      <c r="D141" t="s">
        <v>64</v>
      </c>
      <c r="E141" s="9" t="s">
        <v>61</v>
      </c>
      <c r="F141" s="12">
        <v>514524.375</v>
      </c>
      <c r="G141" s="12">
        <v>509220</v>
      </c>
      <c r="H141" s="12">
        <v>5304.375</v>
      </c>
    </row>
    <row r="142" spans="1:8" x14ac:dyDescent="0.25">
      <c r="A142" s="11">
        <v>45383</v>
      </c>
      <c r="B142" s="10" t="s">
        <v>76</v>
      </c>
      <c r="C142" t="s">
        <v>68</v>
      </c>
      <c r="D142" t="s">
        <v>62</v>
      </c>
      <c r="E142" s="9" t="s">
        <v>73</v>
      </c>
      <c r="F142" s="12">
        <v>527437.5</v>
      </c>
      <c r="G142" s="12">
        <v>506340</v>
      </c>
      <c r="H142" s="12">
        <v>21097.5</v>
      </c>
    </row>
    <row r="143" spans="1:8" x14ac:dyDescent="0.25">
      <c r="A143" s="11">
        <v>45383</v>
      </c>
      <c r="B143" s="10" t="s">
        <v>79</v>
      </c>
      <c r="C143" t="s">
        <v>69</v>
      </c>
      <c r="D143" t="s">
        <v>119</v>
      </c>
      <c r="E143" s="9" t="s">
        <v>66</v>
      </c>
      <c r="F143" s="12">
        <v>683397</v>
      </c>
      <c r="G143" s="12">
        <v>575250</v>
      </c>
      <c r="H143" s="12">
        <v>108147</v>
      </c>
    </row>
    <row r="144" spans="1:8" x14ac:dyDescent="0.25">
      <c r="A144" s="11">
        <v>45383</v>
      </c>
      <c r="B144" s="10" t="s">
        <v>75</v>
      </c>
      <c r="C144" t="s">
        <v>69</v>
      </c>
      <c r="D144" t="s">
        <v>60</v>
      </c>
      <c r="E144" s="9" t="s">
        <v>66</v>
      </c>
      <c r="F144" s="12">
        <v>1038082.5</v>
      </c>
      <c r="G144" s="12">
        <v>950625</v>
      </c>
      <c r="H144" s="12">
        <v>87457.5</v>
      </c>
    </row>
    <row r="145" spans="1:8" x14ac:dyDescent="0.25">
      <c r="A145" s="11">
        <v>45413</v>
      </c>
      <c r="B145" s="10" t="s">
        <v>75</v>
      </c>
      <c r="C145" t="s">
        <v>59</v>
      </c>
      <c r="D145" t="s">
        <v>60</v>
      </c>
      <c r="E145" s="9" t="s">
        <v>70</v>
      </c>
      <c r="F145" s="12">
        <v>1655.08</v>
      </c>
      <c r="G145" s="12">
        <v>1285</v>
      </c>
      <c r="H145" s="12">
        <v>370.07999999999993</v>
      </c>
    </row>
    <row r="146" spans="1:8" x14ac:dyDescent="0.25">
      <c r="A146" s="11">
        <v>45413</v>
      </c>
      <c r="B146" s="10" t="s">
        <v>78</v>
      </c>
      <c r="C146" t="s">
        <v>59</v>
      </c>
      <c r="D146" t="s">
        <v>65</v>
      </c>
      <c r="E146" s="9" t="s">
        <v>71</v>
      </c>
      <c r="F146" s="12">
        <v>2508.66</v>
      </c>
      <c r="G146" s="12">
        <v>1810</v>
      </c>
      <c r="H146" s="12">
        <v>698.65999999999985</v>
      </c>
    </row>
    <row r="147" spans="1:8" x14ac:dyDescent="0.25">
      <c r="A147" s="11">
        <v>45413</v>
      </c>
      <c r="B147" s="10" t="s">
        <v>78</v>
      </c>
      <c r="C147" t="s">
        <v>63</v>
      </c>
      <c r="D147" t="s">
        <v>65</v>
      </c>
      <c r="E147" s="9" t="s">
        <v>71</v>
      </c>
      <c r="F147" s="12">
        <v>3344.25</v>
      </c>
      <c r="G147" s="12">
        <v>2450</v>
      </c>
      <c r="H147" s="12">
        <v>894.25</v>
      </c>
    </row>
    <row r="148" spans="1:8" x14ac:dyDescent="0.25">
      <c r="A148" s="11">
        <v>45413</v>
      </c>
      <c r="B148" s="10" t="s">
        <v>76</v>
      </c>
      <c r="C148" t="s">
        <v>59</v>
      </c>
      <c r="D148" t="s">
        <v>62</v>
      </c>
      <c r="E148" s="9" t="s">
        <v>70</v>
      </c>
      <c r="F148" s="12">
        <v>7051.8</v>
      </c>
      <c r="G148" s="12">
        <v>5475</v>
      </c>
      <c r="H148" s="12">
        <v>1576.8000000000002</v>
      </c>
    </row>
    <row r="149" spans="1:8" x14ac:dyDescent="0.25">
      <c r="A149" s="11">
        <v>45413</v>
      </c>
      <c r="B149" s="10" t="s">
        <v>77</v>
      </c>
      <c r="C149" t="s">
        <v>59</v>
      </c>
      <c r="D149" t="s">
        <v>64</v>
      </c>
      <c r="E149" s="9" t="s">
        <v>70</v>
      </c>
      <c r="F149" s="12">
        <v>7137.9</v>
      </c>
      <c r="G149" s="12">
        <v>5150</v>
      </c>
      <c r="H149" s="12">
        <v>1987.8999999999996</v>
      </c>
    </row>
    <row r="150" spans="1:8" x14ac:dyDescent="0.25">
      <c r="A150" s="11">
        <v>45413</v>
      </c>
      <c r="B150" s="10" t="s">
        <v>76</v>
      </c>
      <c r="C150" t="s">
        <v>67</v>
      </c>
      <c r="D150" t="s">
        <v>62</v>
      </c>
      <c r="E150" s="9" t="s">
        <v>72</v>
      </c>
      <c r="F150" s="12">
        <v>9609.6</v>
      </c>
      <c r="G150" s="12">
        <v>2640</v>
      </c>
      <c r="H150" s="12">
        <v>6969.6</v>
      </c>
    </row>
    <row r="151" spans="1:8" x14ac:dyDescent="0.25">
      <c r="A151" s="11">
        <v>45413</v>
      </c>
      <c r="B151" s="10" t="s">
        <v>77</v>
      </c>
      <c r="C151" t="s">
        <v>67</v>
      </c>
      <c r="D151" t="s">
        <v>64</v>
      </c>
      <c r="E151" s="9" t="s">
        <v>72</v>
      </c>
      <c r="F151" s="12">
        <v>9976.32</v>
      </c>
      <c r="G151" s="12">
        <v>2598</v>
      </c>
      <c r="H151" s="12">
        <v>7378.32</v>
      </c>
    </row>
    <row r="152" spans="1:8" x14ac:dyDescent="0.25">
      <c r="A152" s="11">
        <v>45413</v>
      </c>
      <c r="B152" s="10" t="s">
        <v>79</v>
      </c>
      <c r="C152" t="s">
        <v>63</v>
      </c>
      <c r="D152" t="s">
        <v>119</v>
      </c>
      <c r="E152" s="9" t="s">
        <v>71</v>
      </c>
      <c r="F152" s="12">
        <v>10665</v>
      </c>
      <c r="G152" s="12">
        <v>7900</v>
      </c>
      <c r="H152" s="12">
        <v>2765</v>
      </c>
    </row>
    <row r="153" spans="1:8" x14ac:dyDescent="0.25">
      <c r="A153" s="11">
        <v>45413</v>
      </c>
      <c r="B153" s="10" t="s">
        <v>76</v>
      </c>
      <c r="C153" t="s">
        <v>59</v>
      </c>
      <c r="D153" t="s">
        <v>62</v>
      </c>
      <c r="E153" s="9" t="s">
        <v>61</v>
      </c>
      <c r="F153" s="12">
        <v>12066.6</v>
      </c>
      <c r="G153" s="12">
        <v>6630</v>
      </c>
      <c r="H153" s="12">
        <v>5436.6</v>
      </c>
    </row>
    <row r="154" spans="1:8" x14ac:dyDescent="0.25">
      <c r="A154" s="11">
        <v>45413</v>
      </c>
      <c r="B154" s="10" t="s">
        <v>79</v>
      </c>
      <c r="C154" t="s">
        <v>59</v>
      </c>
      <c r="D154" t="s">
        <v>119</v>
      </c>
      <c r="E154" s="9" t="s">
        <v>70</v>
      </c>
      <c r="F154" s="12">
        <v>15474.55</v>
      </c>
      <c r="G154" s="12">
        <v>11635</v>
      </c>
      <c r="H154" s="12">
        <v>3839.5499999999993</v>
      </c>
    </row>
    <row r="155" spans="1:8" x14ac:dyDescent="0.25">
      <c r="A155" s="11">
        <v>45413</v>
      </c>
      <c r="B155" s="10" t="s">
        <v>75</v>
      </c>
      <c r="C155" t="s">
        <v>59</v>
      </c>
      <c r="D155" t="s">
        <v>60</v>
      </c>
      <c r="E155" s="9" t="s">
        <v>61</v>
      </c>
      <c r="F155" s="12">
        <v>16121.4</v>
      </c>
      <c r="G155" s="12">
        <v>8310</v>
      </c>
      <c r="H155" s="12">
        <v>7811.4</v>
      </c>
    </row>
    <row r="156" spans="1:8" x14ac:dyDescent="0.25">
      <c r="A156" s="11">
        <v>45413</v>
      </c>
      <c r="B156" s="10" t="s">
        <v>75</v>
      </c>
      <c r="C156" t="s">
        <v>63</v>
      </c>
      <c r="D156" t="s">
        <v>60</v>
      </c>
      <c r="E156" s="9" t="s">
        <v>71</v>
      </c>
      <c r="F156" s="12">
        <v>17604.900000000001</v>
      </c>
      <c r="G156" s="12">
        <v>12620</v>
      </c>
      <c r="H156" s="12">
        <v>4984.9000000000015</v>
      </c>
    </row>
    <row r="157" spans="1:8" x14ac:dyDescent="0.25">
      <c r="A157" s="11">
        <v>45413</v>
      </c>
      <c r="B157" s="10" t="s">
        <v>79</v>
      </c>
      <c r="C157" t="s">
        <v>67</v>
      </c>
      <c r="D157" t="s">
        <v>119</v>
      </c>
      <c r="E157" s="9" t="s">
        <v>72</v>
      </c>
      <c r="F157" s="12">
        <v>18421.2</v>
      </c>
      <c r="G157" s="12">
        <v>5418</v>
      </c>
      <c r="H157" s="12">
        <v>13003.2</v>
      </c>
    </row>
    <row r="158" spans="1:8" x14ac:dyDescent="0.25">
      <c r="A158" s="11">
        <v>45413</v>
      </c>
      <c r="B158" s="10" t="s">
        <v>76</v>
      </c>
      <c r="C158" t="s">
        <v>63</v>
      </c>
      <c r="D158" t="s">
        <v>62</v>
      </c>
      <c r="E158" s="9" t="s">
        <v>71</v>
      </c>
      <c r="F158" s="12">
        <v>21573</v>
      </c>
      <c r="G158" s="12">
        <v>15300</v>
      </c>
      <c r="H158" s="12">
        <v>6273</v>
      </c>
    </row>
    <row r="159" spans="1:8" x14ac:dyDescent="0.25">
      <c r="A159" s="11">
        <v>45413</v>
      </c>
      <c r="B159" s="10" t="s">
        <v>75</v>
      </c>
      <c r="C159" t="s">
        <v>67</v>
      </c>
      <c r="D159" t="s">
        <v>60</v>
      </c>
      <c r="E159" s="9" t="s">
        <v>72</v>
      </c>
      <c r="F159" s="12">
        <v>22271.040000000001</v>
      </c>
      <c r="G159" s="12">
        <v>6327</v>
      </c>
      <c r="H159" s="12">
        <v>15944.04</v>
      </c>
    </row>
    <row r="160" spans="1:8" x14ac:dyDescent="0.25">
      <c r="A160" s="11">
        <v>45413</v>
      </c>
      <c r="B160" s="10" t="s">
        <v>78</v>
      </c>
      <c r="C160" t="s">
        <v>67</v>
      </c>
      <c r="D160" t="s">
        <v>65</v>
      </c>
      <c r="E160" s="9" t="s">
        <v>66</v>
      </c>
      <c r="F160" s="12">
        <v>28100.16</v>
      </c>
      <c r="G160" s="12">
        <v>7983</v>
      </c>
      <c r="H160" s="12">
        <v>20117.16</v>
      </c>
    </row>
    <row r="161" spans="1:8" x14ac:dyDescent="0.25">
      <c r="A161" s="11">
        <v>45413</v>
      </c>
      <c r="B161" s="10" t="s">
        <v>77</v>
      </c>
      <c r="C161" t="s">
        <v>59</v>
      </c>
      <c r="D161" t="s">
        <v>64</v>
      </c>
      <c r="E161" s="9" t="s">
        <v>61</v>
      </c>
      <c r="F161" s="12">
        <v>29697</v>
      </c>
      <c r="G161" s="12">
        <v>15630</v>
      </c>
      <c r="H161" s="12">
        <v>14067</v>
      </c>
    </row>
    <row r="162" spans="1:8" x14ac:dyDescent="0.25">
      <c r="A162" s="11">
        <v>45413</v>
      </c>
      <c r="B162" s="10" t="s">
        <v>79</v>
      </c>
      <c r="C162" t="s">
        <v>59</v>
      </c>
      <c r="D162" t="s">
        <v>119</v>
      </c>
      <c r="E162" s="9" t="s">
        <v>61</v>
      </c>
      <c r="F162" s="12">
        <v>29979.599999999999</v>
      </c>
      <c r="G162" s="12">
        <v>17430</v>
      </c>
      <c r="H162" s="12">
        <v>12549.599999999999</v>
      </c>
    </row>
    <row r="163" spans="1:8" x14ac:dyDescent="0.25">
      <c r="A163" s="11">
        <v>45413</v>
      </c>
      <c r="B163" s="10" t="s">
        <v>77</v>
      </c>
      <c r="C163" t="s">
        <v>63</v>
      </c>
      <c r="D163" t="s">
        <v>64</v>
      </c>
      <c r="E163" s="9" t="s">
        <v>71</v>
      </c>
      <c r="F163" s="12">
        <v>36031.5</v>
      </c>
      <c r="G163" s="12">
        <v>28260</v>
      </c>
      <c r="H163" s="12">
        <v>7771.5</v>
      </c>
    </row>
    <row r="164" spans="1:8" x14ac:dyDescent="0.25">
      <c r="A164" s="11">
        <v>45413</v>
      </c>
      <c r="B164" s="10" t="s">
        <v>78</v>
      </c>
      <c r="C164" t="s">
        <v>59</v>
      </c>
      <c r="D164" t="s">
        <v>65</v>
      </c>
      <c r="E164" s="9" t="s">
        <v>73</v>
      </c>
      <c r="F164" s="12">
        <v>36702</v>
      </c>
      <c r="G164" s="12">
        <v>20390</v>
      </c>
      <c r="H164" s="12">
        <v>16312</v>
      </c>
    </row>
    <row r="165" spans="1:8" x14ac:dyDescent="0.25">
      <c r="A165" s="11">
        <v>45413</v>
      </c>
      <c r="B165" s="10" t="s">
        <v>78</v>
      </c>
      <c r="C165" t="s">
        <v>68</v>
      </c>
      <c r="D165" t="s">
        <v>65</v>
      </c>
      <c r="E165" s="9" t="s">
        <v>72</v>
      </c>
      <c r="F165" s="12">
        <v>38362.5</v>
      </c>
      <c r="G165" s="12">
        <v>40920</v>
      </c>
      <c r="H165" s="12">
        <v>-2557.5</v>
      </c>
    </row>
    <row r="166" spans="1:8" x14ac:dyDescent="0.25">
      <c r="A166" s="11">
        <v>45413</v>
      </c>
      <c r="B166" s="10" t="s">
        <v>75</v>
      </c>
      <c r="C166" t="s">
        <v>59</v>
      </c>
      <c r="D166" t="s">
        <v>60</v>
      </c>
      <c r="E166" s="9" t="s">
        <v>66</v>
      </c>
      <c r="F166" s="12">
        <v>60200</v>
      </c>
      <c r="G166" s="12">
        <v>52000</v>
      </c>
      <c r="H166" s="12">
        <v>8200</v>
      </c>
    </row>
    <row r="167" spans="1:8" x14ac:dyDescent="0.25">
      <c r="A167" s="11">
        <v>45413</v>
      </c>
      <c r="B167" s="10" t="s">
        <v>77</v>
      </c>
      <c r="C167" t="s">
        <v>68</v>
      </c>
      <c r="D167" t="s">
        <v>64</v>
      </c>
      <c r="E167" s="9" t="s">
        <v>73</v>
      </c>
      <c r="F167" s="12">
        <v>159421.25</v>
      </c>
      <c r="G167" s="12">
        <v>171960</v>
      </c>
      <c r="H167" s="12">
        <v>-12538.75</v>
      </c>
    </row>
    <row r="168" spans="1:8" x14ac:dyDescent="0.25">
      <c r="A168" s="11">
        <v>45413</v>
      </c>
      <c r="B168" s="10" t="s">
        <v>78</v>
      </c>
      <c r="C168" t="s">
        <v>69</v>
      </c>
      <c r="D168" t="s">
        <v>65</v>
      </c>
      <c r="E168" s="9" t="s">
        <v>70</v>
      </c>
      <c r="F168" s="12">
        <v>159570</v>
      </c>
      <c r="G168" s="12">
        <v>147750</v>
      </c>
      <c r="H168" s="12">
        <v>11820</v>
      </c>
    </row>
    <row r="169" spans="1:8" x14ac:dyDescent="0.25">
      <c r="A169" s="11">
        <v>45413</v>
      </c>
      <c r="B169" s="10" t="s">
        <v>75</v>
      </c>
      <c r="C169" t="s">
        <v>68</v>
      </c>
      <c r="D169" t="s">
        <v>60</v>
      </c>
      <c r="E169" s="9" t="s">
        <v>73</v>
      </c>
      <c r="F169" s="12">
        <v>191231.25</v>
      </c>
      <c r="G169" s="12">
        <v>197400</v>
      </c>
      <c r="H169" s="12">
        <v>-6168.75</v>
      </c>
    </row>
    <row r="170" spans="1:8" x14ac:dyDescent="0.25">
      <c r="A170" s="11">
        <v>45413</v>
      </c>
      <c r="B170" s="10" t="s">
        <v>77</v>
      </c>
      <c r="C170" t="s">
        <v>69</v>
      </c>
      <c r="D170" t="s">
        <v>64</v>
      </c>
      <c r="E170" s="9" t="s">
        <v>70</v>
      </c>
      <c r="F170" s="12">
        <v>269892</v>
      </c>
      <c r="G170" s="12">
        <v>229500</v>
      </c>
      <c r="H170" s="12">
        <v>40392</v>
      </c>
    </row>
    <row r="171" spans="1:8" x14ac:dyDescent="0.25">
      <c r="A171" s="11">
        <v>45413</v>
      </c>
      <c r="B171" s="10" t="s">
        <v>76</v>
      </c>
      <c r="C171" t="s">
        <v>68</v>
      </c>
      <c r="D171" t="s">
        <v>62</v>
      </c>
      <c r="E171" s="9" t="s">
        <v>73</v>
      </c>
      <c r="F171" s="12">
        <v>278810</v>
      </c>
      <c r="G171" s="12">
        <v>273120</v>
      </c>
      <c r="H171" s="12">
        <v>5690</v>
      </c>
    </row>
    <row r="172" spans="1:8" x14ac:dyDescent="0.25">
      <c r="A172" s="11">
        <v>45413</v>
      </c>
      <c r="B172" s="10" t="s">
        <v>79</v>
      </c>
      <c r="C172" t="s">
        <v>68</v>
      </c>
      <c r="D172" t="s">
        <v>119</v>
      </c>
      <c r="E172" s="9" t="s">
        <v>73</v>
      </c>
      <c r="F172" s="12">
        <v>305730</v>
      </c>
      <c r="G172" s="12">
        <v>341280</v>
      </c>
      <c r="H172" s="12">
        <v>-35550</v>
      </c>
    </row>
    <row r="173" spans="1:8" x14ac:dyDescent="0.25">
      <c r="A173" s="11">
        <v>45413</v>
      </c>
      <c r="B173" s="10" t="s">
        <v>75</v>
      </c>
      <c r="C173" t="s">
        <v>69</v>
      </c>
      <c r="D173" t="s">
        <v>60</v>
      </c>
      <c r="E173" s="9" t="s">
        <v>70</v>
      </c>
      <c r="F173" s="12">
        <v>474858</v>
      </c>
      <c r="G173" s="12">
        <v>425500</v>
      </c>
      <c r="H173" s="12">
        <v>49358</v>
      </c>
    </row>
    <row r="174" spans="1:8" x14ac:dyDescent="0.25">
      <c r="A174" s="11">
        <v>45413</v>
      </c>
      <c r="B174" s="10" t="s">
        <v>76</v>
      </c>
      <c r="C174" t="s">
        <v>59</v>
      </c>
      <c r="D174" t="s">
        <v>62</v>
      </c>
      <c r="E174" s="9" t="s">
        <v>66</v>
      </c>
      <c r="F174" s="12">
        <v>480340</v>
      </c>
      <c r="G174" s="12">
        <v>379600</v>
      </c>
      <c r="H174" s="12">
        <v>100740</v>
      </c>
    </row>
    <row r="175" spans="1:8" x14ac:dyDescent="0.25">
      <c r="A175" s="11">
        <v>45413</v>
      </c>
      <c r="B175" s="10" t="s">
        <v>76</v>
      </c>
      <c r="C175" t="s">
        <v>69</v>
      </c>
      <c r="D175" t="s">
        <v>62</v>
      </c>
      <c r="E175" s="9" t="s">
        <v>70</v>
      </c>
      <c r="F175" s="12">
        <v>508032</v>
      </c>
      <c r="G175" s="12">
        <v>432000</v>
      </c>
      <c r="H175" s="12">
        <v>76032</v>
      </c>
    </row>
    <row r="176" spans="1:8" x14ac:dyDescent="0.25">
      <c r="A176" s="11">
        <v>45413</v>
      </c>
      <c r="B176" s="10" t="s">
        <v>77</v>
      </c>
      <c r="C176" t="s">
        <v>59</v>
      </c>
      <c r="D176" t="s">
        <v>64</v>
      </c>
      <c r="E176" s="9" t="s">
        <v>66</v>
      </c>
      <c r="F176" s="12">
        <v>530621</v>
      </c>
      <c r="G176" s="12">
        <v>433160</v>
      </c>
      <c r="H176" s="12">
        <v>97461</v>
      </c>
    </row>
    <row r="177" spans="1:8" x14ac:dyDescent="0.25">
      <c r="A177" s="11">
        <v>45413</v>
      </c>
      <c r="B177" s="10" t="s">
        <v>79</v>
      </c>
      <c r="C177" t="s">
        <v>59</v>
      </c>
      <c r="D177" t="s">
        <v>119</v>
      </c>
      <c r="E177" s="9" t="s">
        <v>66</v>
      </c>
      <c r="F177" s="12">
        <v>728595</v>
      </c>
      <c r="G177" s="12">
        <v>601380</v>
      </c>
      <c r="H177" s="12">
        <v>127215</v>
      </c>
    </row>
    <row r="178" spans="1:8" x14ac:dyDescent="0.25">
      <c r="A178" s="11">
        <v>45413</v>
      </c>
      <c r="B178" s="10" t="s">
        <v>79</v>
      </c>
      <c r="C178" t="s">
        <v>69</v>
      </c>
      <c r="D178" t="s">
        <v>119</v>
      </c>
      <c r="E178" s="9" t="s">
        <v>70</v>
      </c>
      <c r="F178" s="12">
        <v>840384</v>
      </c>
      <c r="G178" s="12">
        <v>729500</v>
      </c>
      <c r="H178" s="12">
        <v>110884</v>
      </c>
    </row>
    <row r="179" spans="1:8" x14ac:dyDescent="0.25">
      <c r="A179" s="11">
        <v>45413</v>
      </c>
      <c r="B179" s="10" t="s">
        <v>78</v>
      </c>
      <c r="C179" t="s">
        <v>59</v>
      </c>
      <c r="D179" t="s">
        <v>65</v>
      </c>
      <c r="E179" s="9" t="s">
        <v>70</v>
      </c>
      <c r="F179" s="12">
        <v>848172.5</v>
      </c>
      <c r="G179" s="12">
        <v>741260</v>
      </c>
      <c r="H179" s="12">
        <v>106912.5</v>
      </c>
    </row>
    <row r="180" spans="1:8" x14ac:dyDescent="0.25">
      <c r="A180" s="11">
        <v>45444</v>
      </c>
      <c r="B180" s="10" t="s">
        <v>78</v>
      </c>
      <c r="C180" t="s">
        <v>67</v>
      </c>
      <c r="D180" t="s">
        <v>65</v>
      </c>
      <c r="E180" s="9" t="s">
        <v>66</v>
      </c>
      <c r="F180" s="12">
        <v>6305.76</v>
      </c>
      <c r="G180" s="12">
        <v>1812</v>
      </c>
      <c r="H180" s="12">
        <v>4493.76</v>
      </c>
    </row>
    <row r="181" spans="1:8" x14ac:dyDescent="0.25">
      <c r="A181" s="11">
        <v>45444</v>
      </c>
      <c r="B181" s="10" t="s">
        <v>78</v>
      </c>
      <c r="C181" t="s">
        <v>67</v>
      </c>
      <c r="D181" t="s">
        <v>65</v>
      </c>
      <c r="E181" s="9" t="s">
        <v>71</v>
      </c>
      <c r="F181" s="12">
        <v>6305.76</v>
      </c>
      <c r="G181" s="12">
        <v>1812</v>
      </c>
      <c r="H181" s="12">
        <v>4493.76</v>
      </c>
    </row>
    <row r="182" spans="1:8" x14ac:dyDescent="0.25">
      <c r="A182" s="11">
        <v>45444</v>
      </c>
      <c r="B182" s="10" t="s">
        <v>77</v>
      </c>
      <c r="C182" t="s">
        <v>59</v>
      </c>
      <c r="D182" t="s">
        <v>64</v>
      </c>
      <c r="E182" s="9" t="s">
        <v>71</v>
      </c>
      <c r="F182" s="12">
        <v>7247.1</v>
      </c>
      <c r="G182" s="12">
        <v>5950</v>
      </c>
      <c r="H182" s="12">
        <v>1297.1000000000004</v>
      </c>
    </row>
    <row r="183" spans="1:8" x14ac:dyDescent="0.25">
      <c r="A183" s="11">
        <v>45444</v>
      </c>
      <c r="B183" s="10" t="s">
        <v>77</v>
      </c>
      <c r="C183" t="s">
        <v>59</v>
      </c>
      <c r="D183" t="s">
        <v>64</v>
      </c>
      <c r="E183" s="9" t="s">
        <v>73</v>
      </c>
      <c r="F183" s="12">
        <v>7247.1</v>
      </c>
      <c r="G183" s="12">
        <v>5950</v>
      </c>
      <c r="H183" s="12">
        <v>1297.1000000000004</v>
      </c>
    </row>
    <row r="184" spans="1:8" x14ac:dyDescent="0.25">
      <c r="A184" s="11">
        <v>45444</v>
      </c>
      <c r="B184" s="10" t="s">
        <v>75</v>
      </c>
      <c r="C184" t="s">
        <v>59</v>
      </c>
      <c r="D184" t="s">
        <v>60</v>
      </c>
      <c r="E184" s="9" t="s">
        <v>71</v>
      </c>
      <c r="F184" s="12">
        <v>7388.85</v>
      </c>
      <c r="G184" s="12">
        <v>5675</v>
      </c>
      <c r="H184" s="12">
        <v>1713.8500000000004</v>
      </c>
    </row>
    <row r="185" spans="1:8" x14ac:dyDescent="0.25">
      <c r="A185" s="11">
        <v>45444</v>
      </c>
      <c r="B185" s="10" t="s">
        <v>75</v>
      </c>
      <c r="C185" t="s">
        <v>59</v>
      </c>
      <c r="D185" t="s">
        <v>60</v>
      </c>
      <c r="E185" s="9" t="s">
        <v>73</v>
      </c>
      <c r="F185" s="12">
        <v>7388.85</v>
      </c>
      <c r="G185" s="12">
        <v>5675</v>
      </c>
      <c r="H185" s="12">
        <v>1713.8500000000004</v>
      </c>
    </row>
    <row r="186" spans="1:8" x14ac:dyDescent="0.25">
      <c r="A186" s="11">
        <v>45444</v>
      </c>
      <c r="B186" s="10" t="s">
        <v>78</v>
      </c>
      <c r="C186" t="s">
        <v>59</v>
      </c>
      <c r="D186" t="s">
        <v>65</v>
      </c>
      <c r="E186" s="9" t="s">
        <v>71</v>
      </c>
      <c r="F186" s="12">
        <v>9856.84</v>
      </c>
      <c r="G186" s="12">
        <v>7490</v>
      </c>
      <c r="H186" s="12">
        <v>2366.84</v>
      </c>
    </row>
  </sheetData>
  <pageMargins left="0.23" right="0.18" top="0.74803149606299213" bottom="0.43" header="0.31496062992125984" footer="0.31496062992125984"/>
  <pageSetup paperSize="9" scale="81" fitToHeight="10"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sheetPr codeName="Sheet18"/>
  <dimension ref="A1:H37"/>
  <sheetViews>
    <sheetView showGridLines="0" showRowColHeaders="0" zoomScaleNormal="100" workbookViewId="0"/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83</v>
      </c>
      <c r="C20" s="3" t="s">
        <v>84</v>
      </c>
    </row>
    <row r="21" spans="2:3" x14ac:dyDescent="0.25">
      <c r="B21" s="2" t="s">
        <v>37</v>
      </c>
      <c r="C21" s="3" t="s">
        <v>38</v>
      </c>
    </row>
    <row r="22" spans="2:3" x14ac:dyDescent="0.25">
      <c r="B22" s="2" t="s">
        <v>39</v>
      </c>
      <c r="C22" s="3" t="s">
        <v>40</v>
      </c>
    </row>
    <row r="23" spans="2:3" x14ac:dyDescent="0.25">
      <c r="B23" s="2" t="s">
        <v>41</v>
      </c>
      <c r="C23" s="3" t="s">
        <v>42</v>
      </c>
    </row>
    <row r="24" spans="2:3" x14ac:dyDescent="0.25">
      <c r="B24" s="2" t="s">
        <v>43</v>
      </c>
      <c r="C24" s="3" t="s">
        <v>44</v>
      </c>
    </row>
    <row r="25" spans="2:3" x14ac:dyDescent="0.25">
      <c r="B25" s="2" t="s">
        <v>45</v>
      </c>
      <c r="C25" s="3" t="s">
        <v>46</v>
      </c>
    </row>
    <row r="26" spans="2:3" x14ac:dyDescent="0.25">
      <c r="B26" s="2" t="s">
        <v>47</v>
      </c>
      <c r="C26" s="3" t="s">
        <v>48</v>
      </c>
    </row>
    <row r="27" spans="2:3" x14ac:dyDescent="0.25">
      <c r="B27" s="2" t="s">
        <v>81</v>
      </c>
      <c r="C27" s="3" t="s">
        <v>82</v>
      </c>
    </row>
    <row r="28" spans="2:3" x14ac:dyDescent="0.25">
      <c r="B28" s="2"/>
      <c r="C28" s="3"/>
    </row>
    <row r="29" spans="2:3" x14ac:dyDescent="0.25">
      <c r="B29" s="1" t="s">
        <v>49</v>
      </c>
    </row>
    <row r="30" spans="2:3" x14ac:dyDescent="0.25">
      <c r="B30" s="2" t="s">
        <v>50</v>
      </c>
      <c r="C30" s="3" t="s">
        <v>51</v>
      </c>
    </row>
    <row r="31" spans="2:3" x14ac:dyDescent="0.25">
      <c r="B31" s="2"/>
      <c r="C31" s="3"/>
    </row>
    <row r="32" spans="2:3" x14ac:dyDescent="0.25">
      <c r="B32" s="1" t="s">
        <v>80</v>
      </c>
      <c r="C32" s="3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19" r:id="rId3" xr:uid="{941C9B30-0DCB-4A8A-8DBA-87E0B07E513A}"/>
    <hyperlink ref="C9" r:id="rId4" display="http://www.myonlinetraininghub.com/excel-webinars" xr:uid="{9459537E-7D61-4F76-9C30-07C1D71C701D}"/>
    <hyperlink ref="C30" r:id="rId5" xr:uid="{17B6DA40-AE3E-44DF-AA3A-6DB15618FD1C}"/>
    <hyperlink ref="C18" r:id="rId6" xr:uid="{54F2EC6A-E109-42CE-BF07-86081196E784}"/>
    <hyperlink ref="C4" r:id="rId7" xr:uid="{BB2451AD-23AD-4B16-AB53-18C8C444CAEC}"/>
    <hyperlink ref="C12" r:id="rId8" xr:uid="{2F0DD6FF-2651-428F-82B3-2783B0B6D401}"/>
    <hyperlink ref="C13" r:id="rId9" xr:uid="{05BD9264-EA48-476B-A8FA-25670C2B111F}"/>
    <hyperlink ref="C14" r:id="rId10" xr:uid="{BC784E1C-C41B-4D0C-AE89-21F5FB588451}"/>
    <hyperlink ref="C15" r:id="rId11" xr:uid="{261771E0-FAF3-49BC-9E87-529A7E919D3A}"/>
    <hyperlink ref="C16" r:id="rId12" xr:uid="{7A0295BA-6442-472A-A278-B3E7DCF37E64}"/>
    <hyperlink ref="C17" r:id="rId13" xr:uid="{A33B033A-6821-4610-8B5E-65FBF31549BC}"/>
    <hyperlink ref="C21" r:id="rId14" xr:uid="{5F70AEA8-886A-4754-B797-5A9215BEF9E5}"/>
    <hyperlink ref="C22" r:id="rId15" xr:uid="{FAE13FAD-C495-469A-8AA5-85126502C4D1}"/>
    <hyperlink ref="C23" r:id="rId16" xr:uid="{B96596D5-3691-444D-B7A7-E4323907C94C}"/>
    <hyperlink ref="C24" r:id="rId17" xr:uid="{B888E4AF-9F76-4F7A-9CFA-625FA654FA35}"/>
    <hyperlink ref="C25" r:id="rId18" xr:uid="{16E3904D-A01A-41FB-A654-B64C2A0B9188}"/>
    <hyperlink ref="C26" r:id="rId19" xr:uid="{67FB5F44-6A64-493E-8125-FC5A71CDA916}"/>
    <hyperlink ref="C27" r:id="rId20" xr:uid="{CB8A646C-3B5D-4AB3-ADCC-27E3F8252529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98587d8b-32ff-4694-8d3a-6f66eb643b0d"/>
    <ds:schemaRef ds:uri="04ec5a1a-e29c-407e-9660-cb4eaaff0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Copyright</vt:lpstr>
      <vt:lpstr>Copy Visible Data</vt:lpstr>
      <vt:lpstr>Linked Pictures</vt:lpstr>
      <vt:lpstr>Remove Duplicates</vt:lpstr>
      <vt:lpstr>In-cell Bar Charts</vt:lpstr>
      <vt:lpstr>Insert Date</vt:lpstr>
      <vt:lpstr>Debug Formulas</vt:lpstr>
      <vt:lpstr>WW Summary</vt:lpstr>
      <vt:lpstr>WW Sales</vt:lpstr>
      <vt:lpstr>WW Expenses</vt:lpstr>
      <vt:lpstr>Move Rows</vt:lpstr>
      <vt:lpstr>Auto-update Date</vt:lpstr>
      <vt:lpstr>Hide Data</vt:lpstr>
      <vt:lpstr>Convert Numbers to %</vt:lpstr>
      <vt:lpstr>Custom Lists</vt:lpstr>
      <vt:lpstr>Repeate Headers</vt:lpstr>
      <vt:lpstr>More Resources</vt:lpstr>
      <vt:lpstr>'Remove Duplicates'!Extract</vt:lpstr>
      <vt:lpstr>'Repeate Headers'!Print_Area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cp:lastPrinted>2025-05-05T09:38:58Z</cp:lastPrinted>
  <dcterms:created xsi:type="dcterms:W3CDTF">2019-12-23T04:48:23Z</dcterms:created>
  <dcterms:modified xsi:type="dcterms:W3CDTF">2025-05-19T03:11:47Z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