
<file path=[Content_Types].xml><?xml version="1.0" encoding="utf-8"?>
<Types xmlns="http://schemas.openxmlformats.org/package/2006/content-type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3.xml" ContentType="application/vnd.openxmlformats-officedocument.drawing+xml"/>
  <Override PartName="/xl/tables/table1.xml" ContentType="application/vnd.openxmlformats-officedocument.spreadsheetml.table+xml"/>
  <Override PartName="/xl/slicers/slicer2.xml" ContentType="application/vnd.ms-excel.slicer+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https://365moth-my.sharepoint.com/personal/website_myonlinetraininghub_com/Documents/Blog Posts/Excel Table Every Day Tricks/"/>
    </mc:Choice>
  </mc:AlternateContent>
  <xr:revisionPtr revIDLastSave="357" documentId="8_{DA62C63B-D6EA-476A-8D97-C970894749F6}" xr6:coauthVersionLast="47" xr6:coauthVersionMax="47" xr10:uidLastSave="{3D0930A6-7EC5-420E-84F5-84D1EC7E62E0}"/>
  <bookViews>
    <workbookView xWindow="-120" yWindow="-120" windowWidth="29040" windowHeight="15720" activeTab="1" xr2:uid="{FBEE0547-C1DD-4B7A-A3EB-2BA1446463BC}"/>
  </bookViews>
  <sheets>
    <sheet name="Copyright" sheetId="5" r:id="rId1"/>
    <sheet name="Report" sheetId="12" r:id="rId2"/>
    <sheet name="SalesData" sheetId="9" r:id="rId3"/>
    <sheet name="Dec Data" sheetId="11" r:id="rId4"/>
    <sheet name="More Resources" sheetId="1" r:id="rId5"/>
  </sheets>
  <definedNames>
    <definedName name="Slicer_Manager">#N/A</definedName>
    <definedName name="Slicer_Segment">#N/A</definedName>
    <definedName name="Slicer_Segment1">#N/A</definedName>
  </definedNames>
  <calcPr calcId="191028"/>
  <pivotCaches>
    <pivotCache cacheId="111" r:id="rId6"/>
  </pivotCaches>
  <extLst>
    <ext xmlns:x14="http://schemas.microsoft.com/office/spreadsheetml/2009/9/main" uri="{BBE1A952-AA13-448e-AADC-164F8A28A991}">
      <x14:slicerCaches>
        <x14:slicerCache r:id="rId7"/>
      </x14:slicerCaches>
    </ex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8"/>
        <x14:slicerCache r:id="rId9"/>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 i="9" l="1"/>
  <c r="N5" i="9"/>
  <c r="N6" i="9"/>
  <c r="N7" i="9"/>
  <c r="N8" i="9"/>
  <c r="N9" i="9"/>
  <c r="N10" i="9"/>
  <c r="N11" i="9"/>
  <c r="N12" i="9"/>
  <c r="N13" i="9"/>
  <c r="N14" i="9"/>
  <c r="N15" i="9"/>
  <c r="N16" i="9"/>
  <c r="N17" i="9"/>
  <c r="N18" i="9"/>
  <c r="N19" i="9"/>
  <c r="N20" i="9"/>
  <c r="N21" i="9"/>
  <c r="N22" i="9"/>
  <c r="N23" i="9"/>
  <c r="N24" i="9"/>
  <c r="N25" i="9"/>
  <c r="N26" i="9"/>
  <c r="N27" i="9"/>
  <c r="N28" i="9"/>
  <c r="N29" i="9"/>
  <c r="N30" i="9"/>
  <c r="N31" i="9"/>
  <c r="N32" i="9"/>
  <c r="N33" i="9"/>
  <c r="N34" i="9"/>
  <c r="N35" i="9"/>
  <c r="N36" i="9"/>
  <c r="N37" i="9"/>
  <c r="N38" i="9"/>
  <c r="N39" i="9"/>
  <c r="N40" i="9"/>
  <c r="N41" i="9"/>
  <c r="N42" i="9"/>
  <c r="N43" i="9"/>
  <c r="N44" i="9"/>
  <c r="N45" i="9"/>
  <c r="N46" i="9"/>
  <c r="N47" i="9"/>
  <c r="N48" i="9"/>
  <c r="N49" i="9"/>
  <c r="N50" i="9"/>
  <c r="N51" i="9"/>
  <c r="N52" i="9"/>
  <c r="N53" i="9"/>
  <c r="N54" i="9"/>
  <c r="N55" i="9"/>
  <c r="N56" i="9"/>
  <c r="N57" i="9"/>
  <c r="N58" i="9"/>
  <c r="N59" i="9"/>
  <c r="N60" i="9"/>
  <c r="N61" i="9"/>
  <c r="N62" i="9"/>
  <c r="N63" i="9"/>
  <c r="N64" i="9"/>
  <c r="N65" i="9"/>
  <c r="N66" i="9"/>
  <c r="N67" i="9"/>
  <c r="N68" i="9"/>
  <c r="N69" i="9"/>
  <c r="N70" i="9"/>
  <c r="N71" i="9"/>
  <c r="N72" i="9"/>
  <c r="N73" i="9"/>
  <c r="N74" i="9"/>
  <c r="N75" i="9"/>
  <c r="N76" i="9"/>
  <c r="N77" i="9"/>
  <c r="N78" i="9"/>
  <c r="N79" i="9"/>
  <c r="N80" i="9"/>
  <c r="N81" i="9"/>
  <c r="N82" i="9"/>
  <c r="N83" i="9"/>
  <c r="N84" i="9"/>
  <c r="N85" i="9"/>
  <c r="N86" i="9"/>
  <c r="N87" i="9"/>
  <c r="N88" i="9"/>
  <c r="N89" i="9"/>
  <c r="N90" i="9"/>
  <c r="N91" i="9"/>
  <c r="N92" i="9"/>
  <c r="N93" i="9"/>
  <c r="N94" i="9"/>
  <c r="N95" i="9"/>
  <c r="N96" i="9"/>
  <c r="N97" i="9"/>
  <c r="N98" i="9"/>
  <c r="N99" i="9"/>
  <c r="N100" i="9"/>
  <c r="N101" i="9"/>
  <c r="N102" i="9"/>
  <c r="N103" i="9"/>
  <c r="N104" i="9"/>
  <c r="N105" i="9"/>
  <c r="N106" i="9"/>
  <c r="N107" i="9"/>
  <c r="N108" i="9"/>
  <c r="N109" i="9"/>
  <c r="N110" i="9"/>
  <c r="N111" i="9"/>
  <c r="N112" i="9"/>
  <c r="N113" i="9"/>
  <c r="N114" i="9"/>
  <c r="N115" i="9"/>
  <c r="N116" i="9"/>
  <c r="N117" i="9"/>
  <c r="N118" i="9"/>
  <c r="N119" i="9"/>
  <c r="N120" i="9"/>
  <c r="N121" i="9"/>
  <c r="N122" i="9"/>
  <c r="N123" i="9"/>
  <c r="N124" i="9"/>
  <c r="N125" i="9"/>
  <c r="N126" i="9"/>
  <c r="N127" i="9"/>
  <c r="N128" i="9"/>
  <c r="N129" i="9"/>
  <c r="N130" i="9"/>
  <c r="N131" i="9"/>
  <c r="N132" i="9"/>
  <c r="N133" i="9"/>
  <c r="N134" i="9"/>
  <c r="N135" i="9"/>
  <c r="N136" i="9"/>
  <c r="N137" i="9"/>
  <c r="N138" i="9"/>
  <c r="N139" i="9"/>
  <c r="N140" i="9"/>
  <c r="N141" i="9"/>
  <c r="N142" i="9"/>
  <c r="N143" i="9"/>
  <c r="N144" i="9"/>
  <c r="N145" i="9"/>
  <c r="N146" i="9"/>
  <c r="N147" i="9"/>
  <c r="N148" i="9"/>
  <c r="N149" i="9"/>
  <c r="N150" i="9"/>
  <c r="N151" i="9"/>
  <c r="N152" i="9"/>
  <c r="N153" i="9"/>
  <c r="N154" i="9"/>
  <c r="N155" i="9"/>
  <c r="N156" i="9"/>
  <c r="N157" i="9"/>
  <c r="N158" i="9"/>
  <c r="N159" i="9"/>
  <c r="N160" i="9"/>
  <c r="N161" i="9"/>
  <c r="N162" i="9"/>
  <c r="N163" i="9"/>
  <c r="N164" i="9"/>
  <c r="N165" i="9"/>
  <c r="N166" i="9"/>
  <c r="N167" i="9"/>
  <c r="N168" i="9"/>
  <c r="N169" i="9"/>
  <c r="N170" i="9"/>
  <c r="N171" i="9"/>
  <c r="N172" i="9"/>
  <c r="N173" i="9"/>
  <c r="N174" i="9"/>
  <c r="N175" i="9"/>
  <c r="N176" i="9"/>
  <c r="N177" i="9"/>
  <c r="N178" i="9"/>
  <c r="N179" i="9"/>
  <c r="N180" i="9"/>
  <c r="N181" i="9"/>
  <c r="N182" i="9"/>
  <c r="N183" i="9"/>
  <c r="N184" i="9"/>
  <c r="N185" i="9"/>
  <c r="N186" i="9"/>
  <c r="N187" i="9"/>
  <c r="N188" i="9"/>
  <c r="N189" i="9"/>
  <c r="N190" i="9"/>
  <c r="N191" i="9"/>
  <c r="N192" i="9"/>
  <c r="N193" i="9"/>
  <c r="N194" i="9"/>
  <c r="N195" i="9"/>
  <c r="N196" i="9"/>
  <c r="N197" i="9"/>
  <c r="N198" i="9"/>
  <c r="N199" i="9"/>
  <c r="N200" i="9"/>
  <c r="N201" i="9"/>
  <c r="N202" i="9"/>
  <c r="N203" i="9"/>
  <c r="N204" i="9"/>
  <c r="N205" i="9"/>
  <c r="N206" i="9"/>
  <c r="N207" i="9"/>
  <c r="N208" i="9"/>
  <c r="N209" i="9"/>
  <c r="N210" i="9"/>
  <c r="N211" i="9"/>
  <c r="N212" i="9"/>
  <c r="N213" i="9"/>
  <c r="N214" i="9"/>
  <c r="N215" i="9"/>
  <c r="N216" i="9"/>
  <c r="N217" i="9"/>
  <c r="N218" i="9"/>
  <c r="N219" i="9"/>
  <c r="N220" i="9"/>
  <c r="N221" i="9"/>
  <c r="N222" i="9"/>
  <c r="N223" i="9"/>
  <c r="N224" i="9"/>
  <c r="N225" i="9"/>
  <c r="N226" i="9"/>
  <c r="N227" i="9"/>
  <c r="N228" i="9"/>
  <c r="N229" i="9"/>
  <c r="N230" i="9"/>
  <c r="N231" i="9"/>
  <c r="N232" i="9"/>
  <c r="N233" i="9"/>
  <c r="N234" i="9"/>
  <c r="N235" i="9"/>
  <c r="N236" i="9"/>
  <c r="N237" i="9"/>
  <c r="N238" i="9"/>
  <c r="N239" i="9"/>
  <c r="N240" i="9"/>
  <c r="N241" i="9"/>
  <c r="N242" i="9"/>
  <c r="N243" i="9"/>
  <c r="N244" i="9"/>
  <c r="N245" i="9"/>
  <c r="N246" i="9"/>
  <c r="N247" i="9"/>
  <c r="N248" i="9"/>
  <c r="N249" i="9"/>
  <c r="N250" i="9"/>
  <c r="N251" i="9"/>
  <c r="N252" i="9"/>
  <c r="N253" i="9"/>
  <c r="N254" i="9"/>
  <c r="N255" i="9"/>
  <c r="N256" i="9"/>
  <c r="N257" i="9"/>
  <c r="N258" i="9"/>
  <c r="N259" i="9"/>
  <c r="N260" i="9"/>
  <c r="N261" i="9"/>
  <c r="N262" i="9"/>
  <c r="N263" i="9"/>
  <c r="N264" i="9"/>
  <c r="N265" i="9"/>
  <c r="N266" i="9"/>
  <c r="N267" i="9"/>
  <c r="N268" i="9"/>
  <c r="N269" i="9"/>
  <c r="N270" i="9"/>
  <c r="N271" i="9"/>
  <c r="N272" i="9"/>
  <c r="N273" i="9"/>
  <c r="N274" i="9"/>
  <c r="N275" i="9"/>
  <c r="N276" i="9"/>
  <c r="N277" i="9"/>
  <c r="N278" i="9"/>
  <c r="N279" i="9"/>
  <c r="N280" i="9"/>
  <c r="N281" i="9"/>
  <c r="N282" i="9"/>
  <c r="N283" i="9"/>
  <c r="N284" i="9"/>
  <c r="N285" i="9"/>
  <c r="N286" i="9"/>
  <c r="N287" i="9"/>
  <c r="N288" i="9"/>
  <c r="N289" i="9"/>
  <c r="N290" i="9"/>
  <c r="N291" i="9"/>
  <c r="N292" i="9"/>
  <c r="N293" i="9"/>
  <c r="N294" i="9"/>
  <c r="N295" i="9"/>
  <c r="N296" i="9"/>
  <c r="N297" i="9"/>
  <c r="N298" i="9"/>
  <c r="N299" i="9"/>
  <c r="N300" i="9"/>
  <c r="N301" i="9"/>
  <c r="N302" i="9"/>
  <c r="N303" i="9"/>
  <c r="N304" i="9"/>
  <c r="N305" i="9"/>
  <c r="N306" i="9"/>
  <c r="N307" i="9"/>
  <c r="N308" i="9"/>
  <c r="N309" i="9"/>
  <c r="N310" i="9"/>
  <c r="N311" i="9"/>
  <c r="N312" i="9"/>
  <c r="N313" i="9"/>
  <c r="N314" i="9"/>
  <c r="N315" i="9"/>
  <c r="N316" i="9"/>
  <c r="N317" i="9"/>
  <c r="N318" i="9"/>
  <c r="N319" i="9"/>
  <c r="N320" i="9"/>
  <c r="N321" i="9"/>
  <c r="N322" i="9"/>
  <c r="N323" i="9"/>
  <c r="N324" i="9"/>
  <c r="N325" i="9"/>
  <c r="N326" i="9"/>
  <c r="N327" i="9"/>
  <c r="N328" i="9"/>
  <c r="N329" i="9"/>
  <c r="N330" i="9"/>
  <c r="N331" i="9"/>
  <c r="N332" i="9"/>
  <c r="N333" i="9"/>
  <c r="N334" i="9"/>
  <c r="N335" i="9"/>
  <c r="N336" i="9"/>
  <c r="N337" i="9"/>
  <c r="N338" i="9"/>
  <c r="N339" i="9"/>
  <c r="N340" i="9"/>
  <c r="N341" i="9"/>
  <c r="N342" i="9"/>
  <c r="N343" i="9"/>
  <c r="N344" i="9"/>
  <c r="N345" i="9"/>
  <c r="N346" i="9"/>
  <c r="N347" i="9"/>
  <c r="N348" i="9"/>
  <c r="N349" i="9"/>
  <c r="N350" i="9"/>
  <c r="N351" i="9"/>
  <c r="N352" i="9"/>
  <c r="N353" i="9"/>
  <c r="N354" i="9"/>
  <c r="N355" i="9"/>
  <c r="N356" i="9"/>
  <c r="N357" i="9"/>
  <c r="N358" i="9"/>
  <c r="N359" i="9"/>
  <c r="N360" i="9"/>
  <c r="N361" i="9"/>
  <c r="N362" i="9"/>
  <c r="N363" i="9"/>
  <c r="N364" i="9"/>
  <c r="N365" i="9"/>
  <c r="N366" i="9"/>
  <c r="N367" i="9"/>
  <c r="N368" i="9"/>
  <c r="N369" i="9"/>
  <c r="N370" i="9"/>
  <c r="N371" i="9"/>
  <c r="N372" i="9"/>
  <c r="N373" i="9"/>
  <c r="N374" i="9"/>
  <c r="N375" i="9"/>
  <c r="N376" i="9"/>
  <c r="N377" i="9"/>
  <c r="N378" i="9"/>
  <c r="N379" i="9"/>
  <c r="N380" i="9"/>
  <c r="N381" i="9"/>
  <c r="N382" i="9"/>
  <c r="N383" i="9"/>
  <c r="N384" i="9"/>
  <c r="N385" i="9"/>
  <c r="N386" i="9"/>
  <c r="N387" i="9"/>
  <c r="N388" i="9"/>
  <c r="N389" i="9"/>
  <c r="N390" i="9"/>
  <c r="N391" i="9"/>
  <c r="N392" i="9"/>
  <c r="N393" i="9"/>
  <c r="N394" i="9"/>
  <c r="N395" i="9"/>
  <c r="N396" i="9"/>
  <c r="N397" i="9"/>
  <c r="N398" i="9"/>
  <c r="N399" i="9"/>
  <c r="N400" i="9"/>
  <c r="N401" i="9"/>
  <c r="N402" i="9"/>
  <c r="N403" i="9"/>
  <c r="N404" i="9"/>
  <c r="N405" i="9"/>
  <c r="N406" i="9"/>
  <c r="N407" i="9"/>
  <c r="N408" i="9"/>
  <c r="N409" i="9"/>
  <c r="N410" i="9"/>
  <c r="N411" i="9"/>
  <c r="N412" i="9"/>
  <c r="N413" i="9"/>
  <c r="N414" i="9"/>
  <c r="N415" i="9"/>
  <c r="N416" i="9"/>
  <c r="N417" i="9"/>
  <c r="N418" i="9"/>
  <c r="N419" i="9"/>
  <c r="N420" i="9"/>
  <c r="N421" i="9"/>
  <c r="N422" i="9"/>
  <c r="N423" i="9"/>
  <c r="N424" i="9"/>
  <c r="N425" i="9"/>
  <c r="N426" i="9"/>
  <c r="N427" i="9"/>
  <c r="N428" i="9"/>
  <c r="N429" i="9"/>
  <c r="N430" i="9"/>
  <c r="N431" i="9"/>
  <c r="N432" i="9"/>
  <c r="N433" i="9"/>
  <c r="N434" i="9"/>
  <c r="N435" i="9"/>
  <c r="N436" i="9"/>
  <c r="N437" i="9"/>
  <c r="N438" i="9"/>
  <c r="N439" i="9"/>
  <c r="N440" i="9"/>
  <c r="N441" i="9"/>
  <c r="N442" i="9"/>
  <c r="N443" i="9"/>
  <c r="N444" i="9"/>
  <c r="N445" i="9"/>
  <c r="N446" i="9"/>
  <c r="N447" i="9"/>
  <c r="N448" i="9"/>
  <c r="N449" i="9"/>
  <c r="N450" i="9"/>
  <c r="N451" i="9"/>
  <c r="N452" i="9"/>
  <c r="N453" i="9"/>
  <c r="N454" i="9"/>
  <c r="N455" i="9"/>
  <c r="N456" i="9"/>
  <c r="N457" i="9"/>
  <c r="N458" i="9"/>
  <c r="N459" i="9"/>
  <c r="I1" i="9"/>
  <c r="K460" i="9"/>
  <c r="L460" i="9"/>
  <c r="M460" i="9"/>
</calcChain>
</file>

<file path=xl/sharedStrings.xml><?xml version="1.0" encoding="utf-8"?>
<sst xmlns="http://schemas.openxmlformats.org/spreadsheetml/2006/main" count="2729" uniqueCount="113">
  <si>
    <t>Copyright Notice</t>
  </si>
  <si>
    <t xml:space="preserve"> </t>
  </si>
  <si>
    <t>Individual users are permitted to recreate the examples for personal practice only.</t>
  </si>
  <si>
    <r>
      <t xml:space="preserve">Recreating the examples for training or demonstration to others is </t>
    </r>
    <r>
      <rPr>
        <b/>
        <sz val="14"/>
        <rFont val="Calibri"/>
        <family val="2"/>
        <scheme val="minor"/>
      </rPr>
      <t>not permitted</t>
    </r>
    <r>
      <rPr>
        <sz val="14"/>
        <rFont val="Calibri"/>
        <family val="2"/>
        <scheme val="minor"/>
      </rPr>
      <t>, unless written consent is granted by Mynda Treacy.</t>
    </r>
  </si>
  <si>
    <t>The workbook and any sheets within must be accompanied by the following copyright notice: My Online Training Hub ©.</t>
  </si>
  <si>
    <t>This sheet must remain in any file that uses this data and or these techniques.</t>
  </si>
  <si>
    <t>Any uses of this workbook and/or data must include the above attribution.</t>
  </si>
  <si>
    <t>Social Channels</t>
  </si>
  <si>
    <t>More Resources</t>
  </si>
  <si>
    <t>Tutorials</t>
  </si>
  <si>
    <t>Excel Functions</t>
  </si>
  <si>
    <t>https://www.myonlinetraininghub.com/excel-functions</t>
  </si>
  <si>
    <t>Charting Blog Posts</t>
  </si>
  <si>
    <t>https://www.myonlinetraininghub.com/category/excel-charts</t>
  </si>
  <si>
    <t>Excel Dashboard Blog Posts</t>
  </si>
  <si>
    <t>https://www.myonlinetraininghub.com/category/excel-dashboard</t>
  </si>
  <si>
    <t>Webinar Replays</t>
  </si>
  <si>
    <t>Excel Dashboards &amp; Power BI</t>
  </si>
  <si>
    <t>https://www.myonlinetraininghub.com/excel-webinars</t>
  </si>
  <si>
    <t>Courses</t>
  </si>
  <si>
    <t>Advanced Excel</t>
  </si>
  <si>
    <t>https://www.myonlinetraininghub.com/excel-expert-upgrade</t>
  </si>
  <si>
    <t>Advanced Excel Formulas</t>
  </si>
  <si>
    <t>https://www.myonlinetraininghub.com/advanced-excel-formulas-course</t>
  </si>
  <si>
    <t>Power Query</t>
  </si>
  <si>
    <t>https://www.myonlinetraininghub.com/excel-power-query-course</t>
  </si>
  <si>
    <t>PivotTable Quick Start</t>
  </si>
  <si>
    <t>https://www.myonlinetraininghub.com/excel-pivottable-course-quick-start</t>
  </si>
  <si>
    <t>Xtreme PivotTables</t>
  </si>
  <si>
    <t>https://www.myonlinetraininghub.com/excel-pivottable-course</t>
  </si>
  <si>
    <t>Power Pivot</t>
  </si>
  <si>
    <t>https://www.myonlinetraininghub.com/power-pivot-course</t>
  </si>
  <si>
    <t>Excel Dashboards</t>
  </si>
  <si>
    <t>https://www.myonlinetraininghub.com/excel-dashboard-course</t>
  </si>
  <si>
    <t>Power BI</t>
  </si>
  <si>
    <t>https://www.myonlinetraininghub.com/power-bi-course</t>
  </si>
  <si>
    <t>Excel for Decision Making Under Uncertainty</t>
  </si>
  <si>
    <t>https://www.myonlinetraininghub.com/excel-for-decision-making-course</t>
  </si>
  <si>
    <t>Excel for Finance Professionals</t>
  </si>
  <si>
    <t>https://www.myonlinetraininghub.com/excel-for-finance-course</t>
  </si>
  <si>
    <t>Excel Analysis ToolPak</t>
  </si>
  <si>
    <t>https://www.myonlinetraininghub.com/excel-analysis-toolpak-course</t>
  </si>
  <si>
    <t>Excel for Customer Service Professionals</t>
  </si>
  <si>
    <t>https://www.myonlinetraininghub.com/excel-for-customer-service-professionals</t>
  </si>
  <si>
    <t>Excel for Operations Management</t>
  </si>
  <si>
    <t>https://www.myonlinetraininghub.com/excel-operations-management-course</t>
  </si>
  <si>
    <t>Financial Modelling</t>
  </si>
  <si>
    <t>https://www.myonlinetraininghub.com/financial-modelling-course</t>
  </si>
  <si>
    <t>Support</t>
  </si>
  <si>
    <t>Excel Forum</t>
  </si>
  <si>
    <t>https://www.myonlinetraininghub.com/excel-forum</t>
  </si>
  <si>
    <t>Segment</t>
  </si>
  <si>
    <t>Country</t>
  </si>
  <si>
    <t>Product</t>
  </si>
  <si>
    <t>Discount Band</t>
  </si>
  <si>
    <t>Units Sold</t>
  </si>
  <si>
    <t>Manufacturing Price</t>
  </si>
  <si>
    <t>Sale Price</t>
  </si>
  <si>
    <t>Gross Sales</t>
  </si>
  <si>
    <t>Discounts</t>
  </si>
  <si>
    <t>Sales</t>
  </si>
  <si>
    <t>COGS</t>
  </si>
  <si>
    <t>Date</t>
  </si>
  <si>
    <t>Government</t>
  </si>
  <si>
    <t>Canada</t>
  </si>
  <si>
    <t>Carretera</t>
  </si>
  <si>
    <t>None</t>
  </si>
  <si>
    <t>Germany</t>
  </si>
  <si>
    <t>Midmarket</t>
  </si>
  <si>
    <t>France</t>
  </si>
  <si>
    <t>Mexico</t>
  </si>
  <si>
    <t>Montana</t>
  </si>
  <si>
    <t>Channel Partners</t>
  </si>
  <si>
    <t>Enterprise</t>
  </si>
  <si>
    <t>Small Business</t>
  </si>
  <si>
    <t>Paseo</t>
  </si>
  <si>
    <t>Velo</t>
  </si>
  <si>
    <t>VTT</t>
  </si>
  <si>
    <t>Amarilla</t>
  </si>
  <si>
    <t>Low</t>
  </si>
  <si>
    <t>Medium</t>
  </si>
  <si>
    <t>High</t>
  </si>
  <si>
    <t>Manager</t>
  </si>
  <si>
    <t>Patel, Aria</t>
  </si>
  <si>
    <t>Rivera, Carlos</t>
  </si>
  <si>
    <t>Zhang, Evelyn</t>
  </si>
  <si>
    <t>Adeyemi, Jamal</t>
  </si>
  <si>
    <t>Kowalski, Sofia</t>
  </si>
  <si>
    <t>Follow Us for more Tips &amp; Tutorials</t>
  </si>
  <si>
    <t>Microsoft Word Masterclass</t>
  </si>
  <si>
    <t>https://www.myonlinetraininghub.com/microsoft-word-course</t>
  </si>
  <si>
    <t>Row Labels</t>
  </si>
  <si>
    <t>Grand Total</t>
  </si>
  <si>
    <t>Sum of Sales</t>
  </si>
  <si>
    <t>USA</t>
  </si>
  <si>
    <t>Jan</t>
  </si>
  <si>
    <t>Feb</t>
  </si>
  <si>
    <t>Mar</t>
  </si>
  <si>
    <t>Apr</t>
  </si>
  <si>
    <t>May</t>
  </si>
  <si>
    <t>Jun</t>
  </si>
  <si>
    <t>Jul</t>
  </si>
  <si>
    <t>Aug</t>
  </si>
  <si>
    <t>Sep</t>
  </si>
  <si>
    <t>Oct</t>
  </si>
  <si>
    <t>Nov</t>
  </si>
  <si>
    <t>2024</t>
  </si>
  <si>
    <t>Excel Tables</t>
  </si>
  <si>
    <t>The content in this file was created by Mynda Treacy from My Online Training Hub.</t>
  </si>
  <si>
    <t>Total</t>
  </si>
  <si>
    <t>Total Sales</t>
  </si>
  <si>
    <t>Total Profit</t>
  </si>
  <si>
    <t>Gross Profit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</si>
</sst>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
    <numFmt numFmtId="165" formatCode="_-* #,##0_-;\-* #,##0_-;_-* &quot;-&quot;??_-;_-@_-"/>
  </numFmts>
  <fonts count="8" x14ac:knownFonts="1">
    <font>
      <sz val="11"/>
      <color theme="1"/>
      <name val="Calibri"/>
      <family val="2"/>
      <scheme val="minor"/>
    </font>
    <font>
      <b/>
      <sz val="11"/>
      <color theme="1"/>
      <name val="Calibri"/>
      <family val="2"/>
      <scheme val="minor"/>
    </font>
    <font>
      <u/>
      <sz val="11"/>
      <color theme="10"/>
      <name val="Calibri"/>
      <family val="2"/>
      <scheme val="minor"/>
    </font>
    <font>
      <sz val="11"/>
      <color theme="1"/>
      <name val="Segoe UI"/>
      <family val="2"/>
    </font>
    <font>
      <sz val="14"/>
      <name val="Calibri"/>
      <family val="2"/>
      <scheme val="minor"/>
    </font>
    <font>
      <b/>
      <sz val="14"/>
      <name val="Calibri"/>
      <family val="2"/>
      <scheme val="minor"/>
    </font>
    <font>
      <sz val="28"/>
      <color theme="0"/>
      <name val="Segoe UI Light"/>
      <family val="2"/>
    </font>
    <font>
      <sz val="11"/>
      <color theme="1"/>
      <name val="Calibri"/>
      <family val="2"/>
      <scheme val="minor"/>
    </font>
  </fonts>
  <fills count="3">
    <fill>
      <patternFill patternType="none"/>
    </fill>
    <fill>
      <patternFill patternType="gray125"/>
    </fill>
    <fill>
      <patternFill patternType="solid">
        <fgColor rgb="FF0F5511"/>
        <bgColor indexed="64"/>
      </patternFill>
    </fill>
  </fills>
  <borders count="1">
    <border>
      <left/>
      <right/>
      <top/>
      <bottom/>
      <diagonal/>
    </border>
  </borders>
  <cellStyleXfs count="4">
    <xf numFmtId="0" fontId="0" fillId="0" borderId="0"/>
    <xf numFmtId="0" fontId="2" fillId="0" borderId="0" applyNumberFormat="0" applyFill="0" applyBorder="0" applyAlignment="0" applyProtection="0"/>
    <xf numFmtId="44" fontId="7" fillId="0" borderId="0" applyFont="0" applyFill="0" applyBorder="0" applyAlignment="0" applyProtection="0"/>
    <xf numFmtId="43" fontId="7" fillId="0" borderId="0" applyFont="0" applyFill="0" applyBorder="0" applyAlignment="0" applyProtection="0"/>
  </cellStyleXfs>
  <cellXfs count="23">
    <xf numFmtId="0" fontId="0" fillId="0" borderId="0" xfId="0"/>
    <xf numFmtId="0" fontId="1" fillId="0" borderId="0" xfId="0" applyFont="1"/>
    <xf numFmtId="164" fontId="0" fillId="0" borderId="0" xfId="0" applyNumberFormat="1" applyAlignment="1">
      <alignment horizontal="left" indent="1"/>
    </xf>
    <xf numFmtId="0" fontId="2" fillId="0" borderId="0" xfId="1"/>
    <xf numFmtId="0" fontId="4" fillId="0" borderId="0" xfId="0" applyFont="1"/>
    <xf numFmtId="0" fontId="4" fillId="0" borderId="0" xfId="0" applyFont="1" applyAlignment="1">
      <alignment vertical="center"/>
    </xf>
    <xf numFmtId="0" fontId="6" fillId="2" borderId="0" xfId="0" applyFont="1" applyFill="1" applyAlignment="1">
      <alignment vertical="center"/>
    </xf>
    <xf numFmtId="0" fontId="3" fillId="2" borderId="0" xfId="0" applyFont="1" applyFill="1"/>
    <xf numFmtId="44" fontId="7" fillId="0" borderId="0" xfId="2" applyFont="1"/>
    <xf numFmtId="44" fontId="0" fillId="0" borderId="0" xfId="2" applyFont="1"/>
    <xf numFmtId="14" fontId="7" fillId="0" borderId="0" xfId="2" applyNumberFormat="1" applyFont="1"/>
    <xf numFmtId="43" fontId="0" fillId="0" borderId="0" xfId="3" applyFont="1"/>
    <xf numFmtId="44" fontId="0" fillId="0" borderId="0" xfId="0" applyNumberFormat="1"/>
    <xf numFmtId="3" fontId="0" fillId="0" borderId="0" xfId="0" applyNumberFormat="1"/>
    <xf numFmtId="14"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43" fontId="0" fillId="0" borderId="0" xfId="0" applyNumberFormat="1"/>
    <xf numFmtId="0" fontId="7" fillId="0" borderId="0" xfId="0" applyFont="1"/>
    <xf numFmtId="43" fontId="7" fillId="0" borderId="0" xfId="0" applyNumberFormat="1" applyFont="1"/>
    <xf numFmtId="165" fontId="0" fillId="0" borderId="0" xfId="0" applyNumberFormat="1"/>
    <xf numFmtId="0" fontId="1" fillId="0" borderId="0" xfId="0" applyFont="1" applyAlignment="1">
      <alignment horizontal="right"/>
    </xf>
  </cellXfs>
  <cellStyles count="4">
    <cellStyle name="Comma" xfId="3" builtinId="3"/>
    <cellStyle name="Currency" xfId="2" builtinId="4"/>
    <cellStyle name="Hyperlink" xfId="1" builtinId="8"/>
    <cellStyle name="Normal" xfId="0" builtinId="0"/>
  </cellStyles>
  <dxfs count="24">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numFmt numFmtId="35" formatCode="_-* #,##0.00_-;\-* #,##0.00_-;_-* &quot;-&quot;??_-;_-@_-"/>
    </dxf>
    <dxf>
      <font>
        <b val="0"/>
        <i val="0"/>
        <strike val="0"/>
        <condense val="0"/>
        <extend val="0"/>
        <outline val="0"/>
        <shadow val="0"/>
        <u val="none"/>
        <vertAlign val="baseline"/>
        <sz val="11"/>
        <color theme="1"/>
        <name val="Calibri"/>
        <family val="2"/>
        <scheme val="minor"/>
      </font>
      <numFmt numFmtId="35" formatCode="_-* #,##0.00_-;\-* #,##0.00_-;_-* &quot;-&quot;??_-;_-@_-"/>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numFmt numFmtId="35" formatCode="_-* #,##0.00_-;\-* #,##0.00_-;_-* &quot;-&quot;??_-;_-@_-"/>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numFmt numFmtId="35" formatCode="_-* #,##0.00_-;\-* #,##0.00_-;_-* &quot;-&quot;??_-;_-@_-"/>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numFmt numFmtId="19" formatCode="d/mm/yyyy"/>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numFmt numFmtId="19" formatCode="d/mm/yyyy"/>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07/relationships/slicerCache" Target="slicerCaches/slicerCache2.xml"/><Relationship Id="rId13" Type="http://schemas.openxmlformats.org/officeDocument/2006/relationships/calcChain" Target="calcChain.xml"/><Relationship Id="rId3" Type="http://schemas.openxmlformats.org/officeDocument/2006/relationships/worksheet" Target="worksheets/sheet3.xml"/><Relationship Id="rId7" Type="http://schemas.microsoft.com/office/2007/relationships/slicerCache" Target="slicerCaches/slicerCache1.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microsoft.com/office/2007/relationships/slicerCache" Target="slicerCaches/slicerCache3.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[excel_table_tricks.xlsx]Report!PivotTable2</c:name>
    <c:fmtId val="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Sales by Country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Report!$N$5</c:f>
              <c:strCache>
                <c:ptCount val="1"/>
                <c:pt idx="0">
                  <c:v>Total</c:v>
                </c:pt>
              </c:strCache>
            </c:strRef>
          </c:tx>
          <c:spPr>
            <a:solidFill>
              <a:schemeClr val="accent1"/>
            </a:solidFill>
            <a:ln>
              <a:noFill/>
            </a:ln>
            <a:effectLst/>
          </c:spPr>
          <c:invertIfNegative val="0"/>
          <c:cat>
            <c:strRef>
              <c:f>Report!$M$6:$M$11</c:f>
              <c:strCache>
                <c:ptCount val="5"/>
                <c:pt idx="0">
                  <c:v>USA</c:v>
                </c:pt>
                <c:pt idx="1">
                  <c:v>France</c:v>
                </c:pt>
                <c:pt idx="2">
                  <c:v>Canada</c:v>
                </c:pt>
                <c:pt idx="3">
                  <c:v>Germany</c:v>
                </c:pt>
                <c:pt idx="4">
                  <c:v>Mexico</c:v>
                </c:pt>
              </c:strCache>
            </c:strRef>
          </c:cat>
          <c:val>
            <c:numRef>
              <c:f>Report!$N$6:$N$11</c:f>
              <c:numCache>
                <c:formatCode>#,##0</c:formatCode>
                <c:ptCount val="5"/>
                <c:pt idx="0">
                  <c:v>18173523.235000007</c:v>
                </c:pt>
                <c:pt idx="1">
                  <c:v>16831447.909999996</c:v>
                </c:pt>
                <c:pt idx="2">
                  <c:v>15752036.664999997</c:v>
                </c:pt>
                <c:pt idx="3">
                  <c:v>14994262.909999998</c:v>
                </c:pt>
                <c:pt idx="4">
                  <c:v>14561036.129999999</c:v>
                </c:pt>
              </c:numCache>
            </c:numRef>
          </c:val>
          <c:extLst>
            <c:ext xmlns:c16="http://schemas.microsoft.com/office/drawing/2014/chart" uri="{C3380CC4-5D6E-409C-BE32-E72D297353CC}">
              <c16:uniqueId val="{00000000-319C-4BB8-9529-67E8325580BC}"/>
            </c:ext>
          </c:extLst>
        </c:ser>
        <c:dLbls>
          <c:showLegendKey val="0"/>
          <c:showVal val="0"/>
          <c:showCatName val="0"/>
          <c:showSerName val="0"/>
          <c:showPercent val="0"/>
          <c:showBubbleSize val="0"/>
        </c:dLbls>
        <c:gapWidth val="50"/>
        <c:axId val="1483860016"/>
        <c:axId val="1405829472"/>
      </c:barChart>
      <c:catAx>
        <c:axId val="1483860016"/>
        <c:scaling>
          <c:orientation val="maxMin"/>
        </c:scaling>
        <c:delete val="0"/>
        <c:axPos val="l"/>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05829472"/>
        <c:crosses val="autoZero"/>
        <c:auto val="1"/>
        <c:lblAlgn val="ctr"/>
        <c:lblOffset val="100"/>
        <c:noMultiLvlLbl val="0"/>
      </c:catAx>
      <c:valAx>
        <c:axId val="1405829472"/>
        <c:scaling>
          <c:orientation val="minMax"/>
        </c:scaling>
        <c:delete val="0"/>
        <c:axPos val="t"/>
        <c:numFmt formatCode="#,##0" sourceLinked="1"/>
        <c:majorTickMark val="out"/>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8386001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[excel_table_tricks.xlsx]Report!PivotTable3</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Sales by Segment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Report!$Q$5</c:f>
              <c:strCache>
                <c:ptCount val="1"/>
                <c:pt idx="0">
                  <c:v>Total</c:v>
                </c:pt>
              </c:strCache>
            </c:strRef>
          </c:tx>
          <c:spPr>
            <a:solidFill>
              <a:schemeClr val="accent1"/>
            </a:solidFill>
            <a:ln>
              <a:noFill/>
            </a:ln>
            <a:effectLst/>
          </c:spPr>
          <c:invertIfNegative val="0"/>
          <c:cat>
            <c:strRef>
              <c:f>Report!$P$6:$P$11</c:f>
              <c:strCache>
                <c:ptCount val="5"/>
                <c:pt idx="0">
                  <c:v>Government</c:v>
                </c:pt>
                <c:pt idx="1">
                  <c:v>Small Business</c:v>
                </c:pt>
                <c:pt idx="2">
                  <c:v>Enterprise</c:v>
                </c:pt>
                <c:pt idx="3">
                  <c:v>Midmarket</c:v>
                </c:pt>
                <c:pt idx="4">
                  <c:v>Channel Partners</c:v>
                </c:pt>
              </c:strCache>
            </c:strRef>
          </c:cat>
          <c:val>
            <c:numRef>
              <c:f>Report!$Q$6:$Q$11</c:f>
              <c:numCache>
                <c:formatCode>#,##0</c:formatCode>
                <c:ptCount val="5"/>
                <c:pt idx="0">
                  <c:v>33495939.110000022</c:v>
                </c:pt>
                <c:pt idx="1">
                  <c:v>30676420.5</c:v>
                </c:pt>
                <c:pt idx="2">
                  <c:v>13258286.875</c:v>
                </c:pt>
                <c:pt idx="3">
                  <c:v>1624690.125</c:v>
                </c:pt>
                <c:pt idx="4">
                  <c:v>1256970.2399999995</c:v>
                </c:pt>
              </c:numCache>
            </c:numRef>
          </c:val>
          <c:extLst>
            <c:ext xmlns:c16="http://schemas.microsoft.com/office/drawing/2014/chart" uri="{C3380CC4-5D6E-409C-BE32-E72D297353CC}">
              <c16:uniqueId val="{00000000-7779-4ECA-856F-EF23315EC516}"/>
            </c:ext>
          </c:extLst>
        </c:ser>
        <c:dLbls>
          <c:showLegendKey val="0"/>
          <c:showVal val="0"/>
          <c:showCatName val="0"/>
          <c:showSerName val="0"/>
          <c:showPercent val="0"/>
          <c:showBubbleSize val="0"/>
        </c:dLbls>
        <c:gapWidth val="50"/>
        <c:axId val="132477952"/>
        <c:axId val="132479872"/>
      </c:barChart>
      <c:catAx>
        <c:axId val="1324779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2479872"/>
        <c:crosses val="autoZero"/>
        <c:auto val="1"/>
        <c:lblAlgn val="ctr"/>
        <c:lblOffset val="100"/>
        <c:noMultiLvlLbl val="0"/>
      </c:catAx>
      <c:valAx>
        <c:axId val="132479872"/>
        <c:scaling>
          <c:orientation val="minMax"/>
        </c:scaling>
        <c:delete val="0"/>
        <c:axPos val="t"/>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324779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[excel_table_tricks.xlsx]Report!PivotTable1</c:name>
    <c:fmtId val="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Sales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2"/>
        <c:spPr>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lineChart>
        <c:grouping val="standard"/>
        <c:varyColors val="0"/>
        <c:ser>
          <c:idx val="0"/>
          <c:order val="0"/>
          <c:tx>
            <c:strRef>
              <c:f>Report!$N$15</c:f>
              <c:strCache>
                <c:ptCount val="1"/>
                <c:pt idx="0">
                  <c:v>Total</c:v>
                </c:pt>
              </c:strCache>
            </c:strRef>
          </c:tx>
          <c:spPr>
            <a:ln w="28575" cap="rnd">
              <a:solidFill>
                <a:schemeClr val="accent1"/>
              </a:solidFill>
              <a:round/>
            </a:ln>
            <a:effectLst/>
          </c:spPr>
          <c:marker>
            <c:symbol val="none"/>
          </c:marker>
          <c:cat>
            <c:multiLvlStrRef>
              <c:f>Report!$M$16:$M$28</c:f>
              <c:multiLvlStrCache>
                <c:ptCount val="11"/>
                <c:lvl>
                  <c:pt idx="0">
                    <c:v>Jan</c:v>
                  </c:pt>
                  <c:pt idx="1">
                    <c:v>Feb</c:v>
                  </c:pt>
                  <c:pt idx="2">
                    <c:v>Mar</c:v>
                  </c:pt>
                  <c:pt idx="3">
                    <c:v>Apr</c:v>
                  </c:pt>
                  <c:pt idx="4">
                    <c:v>May</c:v>
                  </c:pt>
                  <c:pt idx="5">
                    <c:v>Jun</c:v>
                  </c:pt>
                  <c:pt idx="6">
                    <c:v>Jul</c:v>
                  </c:pt>
                  <c:pt idx="7">
                    <c:v>Aug</c:v>
                  </c:pt>
                  <c:pt idx="8">
                    <c:v>Sep</c:v>
                  </c:pt>
                  <c:pt idx="9">
                    <c:v>Oct</c:v>
                  </c:pt>
                  <c:pt idx="10">
                    <c:v>Nov</c:v>
                  </c:pt>
                </c:lvl>
                <c:lvl>
                  <c:pt idx="0">
                    <c:v>2024</c:v>
                  </c:pt>
                </c:lvl>
              </c:multiLvlStrCache>
            </c:multiLvlStrRef>
          </c:cat>
          <c:val>
            <c:numRef>
              <c:f>Report!$N$16:$N$28</c:f>
              <c:numCache>
                <c:formatCode>#,##0</c:formatCode>
                <c:ptCount val="11"/>
                <c:pt idx="0">
                  <c:v>6607761.6800000006</c:v>
                </c:pt>
                <c:pt idx="1">
                  <c:v>7297531.3900000006</c:v>
                </c:pt>
                <c:pt idx="2">
                  <c:v>5586859.8699999992</c:v>
                </c:pt>
                <c:pt idx="3">
                  <c:v>6964775.0700000003</c:v>
                </c:pt>
                <c:pt idx="4">
                  <c:v>6210211.0600000005</c:v>
                </c:pt>
                <c:pt idx="5">
                  <c:v>9518893.8199999966</c:v>
                </c:pt>
                <c:pt idx="6">
                  <c:v>8102920.1800000016</c:v>
                </c:pt>
                <c:pt idx="7">
                  <c:v>5864622.4199999999</c:v>
                </c:pt>
                <c:pt idx="8">
                  <c:v>6398697.2400000002</c:v>
                </c:pt>
                <c:pt idx="9">
                  <c:v>12375819.919999994</c:v>
                </c:pt>
                <c:pt idx="10">
                  <c:v>5384214.2000000002</c:v>
                </c:pt>
              </c:numCache>
            </c:numRef>
          </c:val>
          <c:smooth val="0"/>
          <c:extLst>
            <c:ext xmlns:c16="http://schemas.microsoft.com/office/drawing/2014/chart" uri="{C3380CC4-5D6E-409C-BE32-E72D297353CC}">
              <c16:uniqueId val="{00000000-111E-4723-A5B5-BAAC2F25E344}"/>
            </c:ext>
          </c:extLst>
        </c:ser>
        <c:dLbls>
          <c:showLegendKey val="0"/>
          <c:showVal val="0"/>
          <c:showCatName val="0"/>
          <c:showSerName val="0"/>
          <c:showPercent val="0"/>
          <c:showBubbleSize val="0"/>
        </c:dLbls>
        <c:smooth val="0"/>
        <c:axId val="501366944"/>
        <c:axId val="501364544"/>
      </c:lineChart>
      <c:catAx>
        <c:axId val="5013669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01364544"/>
        <c:crosses val="autoZero"/>
        <c:auto val="1"/>
        <c:lblAlgn val="ctr"/>
        <c:lblOffset val="100"/>
        <c:noMultiLvlLbl val="0"/>
      </c:catAx>
      <c:valAx>
        <c:axId val="501364544"/>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0136694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2.svg"/><Relationship Id="rId2" Type="http://schemas.openxmlformats.org/officeDocument/2006/relationships/image" Target="../media/image1.png"/><Relationship Id="rId1" Type="http://schemas.openxmlformats.org/officeDocument/2006/relationships/hyperlink" Target="https://www.myonlinetraininghub.com/" TargetMode="External"/><Relationship Id="rId5" Type="http://schemas.openxmlformats.org/officeDocument/2006/relationships/image" Target="../media/image4.png"/><Relationship Id="rId4" Type="http://schemas.openxmlformats.org/officeDocument/2006/relationships/image" Target="../media/image3.png"/></Relationships>
</file>

<file path=xl/drawings/_rels/drawing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chart" Target="../charts/chart3.xml"/><Relationship Id="rId7" Type="http://schemas.openxmlformats.org/officeDocument/2006/relationships/hyperlink" Target="https://youtu.be/aYLiUkCa4Ic" TargetMode="Externa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excel-tables" TargetMode="External"/><Relationship Id="rId9" Type="http://schemas.openxmlformats.org/officeDocument/2006/relationships/image" Target="../media/image2.svg"/></Relationships>
</file>

<file path=xl/drawings/_rels/drawing3.xml.rels><?xml version="1.0" encoding="UTF-8" standalone="yes"?>
<Relationships xmlns="http://schemas.openxmlformats.org/package/2006/relationships"><Relationship Id="rId3" Type="http://schemas.openxmlformats.org/officeDocument/2006/relationships/image" Target="../media/image6.svg"/><Relationship Id="rId2" Type="http://schemas.openxmlformats.org/officeDocument/2006/relationships/image" Target="../media/image5.png"/><Relationship Id="rId1" Type="http://schemas.openxmlformats.org/officeDocument/2006/relationships/hyperlink" Target="https://www.myonlinetraininghub.com/excel-tables" TargetMode="External"/><Relationship Id="rId4" Type="http://schemas.openxmlformats.org/officeDocument/2006/relationships/hyperlink" Target="https://youtu.be/aYLiUkCa4Ic" TargetMode="External"/></Relationships>
</file>

<file path=xl/drawings/_rels/drawing4.xml.rels><?xml version="1.0" encoding="UTF-8" standalone="yes"?>
<Relationships xmlns="http://schemas.openxmlformats.org/package/2006/relationships"><Relationship Id="rId8" Type="http://schemas.openxmlformats.org/officeDocument/2006/relationships/hyperlink" Target="https://www.instagram.com/mynda.treacy/" TargetMode="External"/><Relationship Id="rId13" Type="http://schemas.openxmlformats.org/officeDocument/2006/relationships/image" Target="../media/image9.png"/><Relationship Id="rId3" Type="http://schemas.openxmlformats.org/officeDocument/2006/relationships/image" Target="../media/image2.svg"/><Relationship Id="rId7" Type="http://schemas.openxmlformats.org/officeDocument/2006/relationships/image" Target="../media/image4.png"/><Relationship Id="rId12" Type="http://schemas.openxmlformats.org/officeDocument/2006/relationships/hyperlink" Target="https://www.tiktok.com/@myndatreacy" TargetMode="External"/><Relationship Id="rId17" Type="http://schemas.openxmlformats.org/officeDocument/2006/relationships/image" Target="../media/image11.png"/><Relationship Id="rId2" Type="http://schemas.openxmlformats.org/officeDocument/2006/relationships/image" Target="../media/image1.png"/><Relationship Id="rId16" Type="http://schemas.openxmlformats.org/officeDocument/2006/relationships/hyperlink" Target="https://twitter.com/OnlineTrainingH" TargetMode="External"/><Relationship Id="rId1" Type="http://schemas.openxmlformats.org/officeDocument/2006/relationships/hyperlink" Target="https://www.myonlinetraininghub.com/" TargetMode="External"/><Relationship Id="rId6" Type="http://schemas.openxmlformats.org/officeDocument/2006/relationships/hyperlink" Target="https://www.linkedin.com/in/myndatreacy/" TargetMode="External"/><Relationship Id="rId11" Type="http://schemas.openxmlformats.org/officeDocument/2006/relationships/image" Target="../media/image8.png"/><Relationship Id="rId5" Type="http://schemas.openxmlformats.org/officeDocument/2006/relationships/image" Target="../media/image3.png"/><Relationship Id="rId15" Type="http://schemas.openxmlformats.org/officeDocument/2006/relationships/image" Target="../media/image10.png"/><Relationship Id="rId10" Type="http://schemas.openxmlformats.org/officeDocument/2006/relationships/hyperlink" Target="https://www.pinterest.com.au/myndatreacy/" TargetMode="External"/><Relationship Id="rId4" Type="http://schemas.openxmlformats.org/officeDocument/2006/relationships/hyperlink" Target="https://www.youtube.com/user/MyOnlineTrainingHub" TargetMode="External"/><Relationship Id="rId9" Type="http://schemas.openxmlformats.org/officeDocument/2006/relationships/image" Target="../media/image7.png"/><Relationship Id="rId14" Type="http://schemas.openxmlformats.org/officeDocument/2006/relationships/hyperlink" Target="https://www.facebook.com/MyOnlineTrainingHub" TargetMode="External"/></Relationships>
</file>

<file path=xl/drawings/drawing1.xml><?xml version="1.0" encoding="utf-8"?>
<xdr:wsDr xmlns:xdr="http://schemas.openxmlformats.org/drawingml/2006/spreadsheetDrawing" xmlns:a="http://schemas.openxmlformats.org/drawingml/2006/main">
  <xdr:oneCellAnchor>
    <xdr:from>
      <xdr:col>10</xdr:col>
      <xdr:colOff>428625</xdr:colOff>
      <xdr:row>0</xdr:row>
      <xdr:rowOff>85725</xdr:rowOff>
    </xdr:from>
    <xdr:ext cx="3705377" cy="504824"/>
    <xdr:pic>
      <xdr:nvPicPr>
        <xdr:cNvPr id="3" name="my-online-training-hub-logo-2">
          <a:hlinkClick xmlns:r="http://schemas.openxmlformats.org/officeDocument/2006/relationships" r:id="rId1"/>
          <a:extLst>
            <a:ext uri="{FF2B5EF4-FFF2-40B4-BE49-F238E27FC236}">
              <a16:creationId xmlns:a16="http://schemas.microsoft.com/office/drawing/2014/main" id="{F38A69EB-FC7B-406A-9433-D6766A233C8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238875" y="85725"/>
          <a:ext cx="3705377" cy="504824"/>
        </a:xfrm>
        <a:prstGeom prst="rect">
          <a:avLst/>
        </a:prstGeom>
      </xdr:spPr>
    </xdr:pic>
    <xdr:clientData/>
  </xdr:oneCellAnchor>
  <xdr:twoCellAnchor editAs="oneCell">
    <xdr:from>
      <xdr:col>1</xdr:col>
      <xdr:colOff>0</xdr:colOff>
      <xdr:row>11</xdr:row>
      <xdr:rowOff>0</xdr:rowOff>
    </xdr:from>
    <xdr:to>
      <xdr:col>2</xdr:col>
      <xdr:colOff>0</xdr:colOff>
      <xdr:row>11</xdr:row>
      <xdr:rowOff>0</xdr:rowOff>
    </xdr:to>
    <xdr:pic>
      <xdr:nvPicPr>
        <xdr:cNvPr id="2" name="Picture 1" descr="YouTube Channel">
          <a:extLst>
            <a:ext uri="{FF2B5EF4-FFF2-40B4-BE49-F238E27FC236}">
              <a16:creationId xmlns:a16="http://schemas.microsoft.com/office/drawing/2014/main" id="{D3EAB3B2-8E9F-2873-E52B-CA50C6E4A6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23850" y="3143250"/>
          <a:ext cx="609600"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xdr:row>
      <xdr:rowOff>0</xdr:rowOff>
    </xdr:from>
    <xdr:to>
      <xdr:col>2</xdr:col>
      <xdr:colOff>0</xdr:colOff>
      <xdr:row>11</xdr:row>
      <xdr:rowOff>0</xdr:rowOff>
    </xdr:to>
    <xdr:pic>
      <xdr:nvPicPr>
        <xdr:cNvPr id="4" name="Picture 3" descr="LinkedIn Profile">
          <a:extLst>
            <a:ext uri="{FF2B5EF4-FFF2-40B4-BE49-F238E27FC236}">
              <a16:creationId xmlns:a16="http://schemas.microsoft.com/office/drawing/2014/main" id="{BBC772A7-4575-1821-E4F7-0B92876BF32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23850" y="3143250"/>
          <a:ext cx="609600"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95250</xdr:colOff>
      <xdr:row>4</xdr:row>
      <xdr:rowOff>0</xdr:rowOff>
    </xdr:from>
    <xdr:to>
      <xdr:col>4</xdr:col>
      <xdr:colOff>695325</xdr:colOff>
      <xdr:row>16</xdr:row>
      <xdr:rowOff>0</xdr:rowOff>
    </xdr:to>
    <xdr:graphicFrame macro="">
      <xdr:nvGraphicFramePr>
        <xdr:cNvPr id="2" name="Chart 1">
          <a:extLst>
            <a:ext uri="{FF2B5EF4-FFF2-40B4-BE49-F238E27FC236}">
              <a16:creationId xmlns:a16="http://schemas.microsoft.com/office/drawing/2014/main" id="{3F32DB83-9CA0-E750-2F32-E9CF1C1B62D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57150</xdr:colOff>
      <xdr:row>4</xdr:row>
      <xdr:rowOff>0</xdr:rowOff>
    </xdr:from>
    <xdr:to>
      <xdr:col>11</xdr:col>
      <xdr:colOff>390525</xdr:colOff>
      <xdr:row>16</xdr:row>
      <xdr:rowOff>0</xdr:rowOff>
    </xdr:to>
    <xdr:graphicFrame macro="">
      <xdr:nvGraphicFramePr>
        <xdr:cNvPr id="3" name="Chart 2">
          <a:extLst>
            <a:ext uri="{FF2B5EF4-FFF2-40B4-BE49-F238E27FC236}">
              <a16:creationId xmlns:a16="http://schemas.microsoft.com/office/drawing/2014/main" id="{71466D24-D12C-6831-CA37-39DC4C716D6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95250</xdr:colOff>
      <xdr:row>16</xdr:row>
      <xdr:rowOff>114300</xdr:rowOff>
    </xdr:from>
    <xdr:to>
      <xdr:col>11</xdr:col>
      <xdr:colOff>409575</xdr:colOff>
      <xdr:row>29</xdr:row>
      <xdr:rowOff>0</xdr:rowOff>
    </xdr:to>
    <xdr:graphicFrame macro="">
      <xdr:nvGraphicFramePr>
        <xdr:cNvPr id="4" name="Chart 3">
          <a:extLst>
            <a:ext uri="{FF2B5EF4-FFF2-40B4-BE49-F238E27FC236}">
              <a16:creationId xmlns:a16="http://schemas.microsoft.com/office/drawing/2014/main" id="{B7F252DA-2ED2-6258-D0CB-5B46DD51C29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0</xdr:col>
      <xdr:colOff>95250</xdr:colOff>
      <xdr:row>2</xdr:row>
      <xdr:rowOff>76200</xdr:rowOff>
    </xdr:from>
    <xdr:to>
      <xdr:col>11</xdr:col>
      <xdr:colOff>390524</xdr:colOff>
      <xdr:row>3</xdr:row>
      <xdr:rowOff>752475</xdr:rowOff>
    </xdr:to>
    <mc:AlternateContent xmlns:mc="http://schemas.openxmlformats.org/markup-compatibility/2006" xmlns:a14="http://schemas.microsoft.com/office/drawing/2010/main">
      <mc:Choice Requires="a14">
        <xdr:graphicFrame macro="">
          <xdr:nvGraphicFramePr>
            <xdr:cNvPr id="7" name="Segment">
              <a:extLst>
                <a:ext uri="{FF2B5EF4-FFF2-40B4-BE49-F238E27FC236}">
                  <a16:creationId xmlns:a16="http://schemas.microsoft.com/office/drawing/2014/main" id="{05124DC9-5AE7-0A2B-A32A-62F6D1587A5D}"/>
                </a:ext>
              </a:extLst>
            </xdr:cNvPr>
            <xdr:cNvGraphicFramePr/>
          </xdr:nvGraphicFramePr>
          <xdr:xfrm>
            <a:off x="0" y="0"/>
            <a:ext cx="0" cy="0"/>
          </xdr:xfrm>
          <a:graphic>
            <a:graphicData uri="http://schemas.microsoft.com/office/drawing/2010/slicer">
              <sle:slicer xmlns:sle="http://schemas.microsoft.com/office/drawing/2010/slicer" name="Segment"/>
            </a:graphicData>
          </a:graphic>
        </xdr:graphicFrame>
      </mc:Choice>
      <mc:Fallback xmlns="">
        <xdr:sp macro="" textlink="">
          <xdr:nvSpPr>
            <xdr:cNvPr id="0" name=""/>
            <xdr:cNvSpPr>
              <a:spLocks noTextEdit="1"/>
            </xdr:cNvSpPr>
          </xdr:nvSpPr>
          <xdr:spPr>
            <a:xfrm>
              <a:off x="95250" y="885825"/>
              <a:ext cx="7372349" cy="86677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4</xdr:col>
      <xdr:colOff>361950</xdr:colOff>
      <xdr:row>0</xdr:row>
      <xdr:rowOff>161924</xdr:rowOff>
    </xdr:from>
    <xdr:to>
      <xdr:col>6</xdr:col>
      <xdr:colOff>514350</xdr:colOff>
      <xdr:row>0</xdr:row>
      <xdr:rowOff>457199</xdr:rowOff>
    </xdr:to>
    <xdr:grpSp>
      <xdr:nvGrpSpPr>
        <xdr:cNvPr id="8" name="Group 7">
          <a:hlinkClick xmlns:r="http://schemas.openxmlformats.org/officeDocument/2006/relationships" r:id="rId4"/>
          <a:extLst>
            <a:ext uri="{FF2B5EF4-FFF2-40B4-BE49-F238E27FC236}">
              <a16:creationId xmlns:a16="http://schemas.microsoft.com/office/drawing/2014/main" id="{C8A6B4D6-9415-4782-83D1-D9DAA45579B6}"/>
            </a:ext>
          </a:extLst>
        </xdr:cNvPr>
        <xdr:cNvGrpSpPr/>
      </xdr:nvGrpSpPr>
      <xdr:grpSpPr>
        <a:xfrm>
          <a:off x="3314700" y="161924"/>
          <a:ext cx="1162050" cy="295275"/>
          <a:chOff x="4486275" y="142875"/>
          <a:chExt cx="1162050" cy="295275"/>
        </a:xfrm>
      </xdr:grpSpPr>
      <xdr:sp macro="" textlink="">
        <xdr:nvSpPr>
          <xdr:cNvPr id="9" name="Rectangle: Rounded Corners 8">
            <a:extLst>
              <a:ext uri="{FF2B5EF4-FFF2-40B4-BE49-F238E27FC236}">
                <a16:creationId xmlns:a16="http://schemas.microsoft.com/office/drawing/2014/main" id="{89C8F8A1-E7F9-2E33-0FE6-7C140B034FC2}"/>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10" name="Graphic 9" descr="Document">
            <a:extLst>
              <a:ext uri="{FF2B5EF4-FFF2-40B4-BE49-F238E27FC236}">
                <a16:creationId xmlns:a16="http://schemas.microsoft.com/office/drawing/2014/main" id="{7691A7A8-9DB5-6858-4E80-0DA380BC3E2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7</xdr:col>
      <xdr:colOff>47624</xdr:colOff>
      <xdr:row>0</xdr:row>
      <xdr:rowOff>161924</xdr:rowOff>
    </xdr:from>
    <xdr:to>
      <xdr:col>9</xdr:col>
      <xdr:colOff>190499</xdr:colOff>
      <xdr:row>0</xdr:row>
      <xdr:rowOff>457199</xdr:rowOff>
    </xdr:to>
    <xdr:grpSp>
      <xdr:nvGrpSpPr>
        <xdr:cNvPr id="11" name="Group 10">
          <a:hlinkClick xmlns:r="http://schemas.openxmlformats.org/officeDocument/2006/relationships" r:id="rId7"/>
          <a:extLst>
            <a:ext uri="{FF2B5EF4-FFF2-40B4-BE49-F238E27FC236}">
              <a16:creationId xmlns:a16="http://schemas.microsoft.com/office/drawing/2014/main" id="{82734F3C-579D-4EF5-B077-0AF255AF8798}"/>
            </a:ext>
          </a:extLst>
        </xdr:cNvPr>
        <xdr:cNvGrpSpPr/>
      </xdr:nvGrpSpPr>
      <xdr:grpSpPr>
        <a:xfrm>
          <a:off x="4619624" y="161924"/>
          <a:ext cx="1362075" cy="295275"/>
          <a:chOff x="5400674" y="152400"/>
          <a:chExt cx="1362075" cy="295275"/>
        </a:xfrm>
      </xdr:grpSpPr>
      <xdr:sp macro="" textlink="">
        <xdr:nvSpPr>
          <xdr:cNvPr id="12" name="Rectangle: Rounded Corners 11">
            <a:extLst>
              <a:ext uri="{FF2B5EF4-FFF2-40B4-BE49-F238E27FC236}">
                <a16:creationId xmlns:a16="http://schemas.microsoft.com/office/drawing/2014/main" id="{00695E21-BFF8-CB14-729E-777B8FB10BE9}"/>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13" name="Group 12">
            <a:extLst>
              <a:ext uri="{FF2B5EF4-FFF2-40B4-BE49-F238E27FC236}">
                <a16:creationId xmlns:a16="http://schemas.microsoft.com/office/drawing/2014/main" id="{F4680108-445B-AE22-9D4C-BE5B21A8B689}"/>
              </a:ext>
            </a:extLst>
          </xdr:cNvPr>
          <xdr:cNvGrpSpPr/>
        </xdr:nvGrpSpPr>
        <xdr:grpSpPr>
          <a:xfrm>
            <a:off x="6419850" y="200025"/>
            <a:ext cx="280427" cy="200025"/>
            <a:chOff x="5495924" y="2943225"/>
            <a:chExt cx="1362075" cy="971550"/>
          </a:xfrm>
        </xdr:grpSpPr>
        <xdr:sp macro="" textlink="">
          <xdr:nvSpPr>
            <xdr:cNvPr id="14" name="Rectangle: Rounded Corners 13">
              <a:extLst>
                <a:ext uri="{FF2B5EF4-FFF2-40B4-BE49-F238E27FC236}">
                  <a16:creationId xmlns:a16="http://schemas.microsoft.com/office/drawing/2014/main" id="{4BA37056-9A0B-21A4-A6A4-FED42940668A}"/>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5" name="Isosceles Triangle 14">
              <a:extLst>
                <a:ext uri="{FF2B5EF4-FFF2-40B4-BE49-F238E27FC236}">
                  <a16:creationId xmlns:a16="http://schemas.microsoft.com/office/drawing/2014/main" id="{3D9DCB4E-AF4A-8003-A2DE-C16BB26023E2}"/>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twoCellAnchor editAs="absolute">
    <xdr:from>
      <xdr:col>10</xdr:col>
      <xdr:colOff>104622</xdr:colOff>
      <xdr:row>0</xdr:row>
      <xdr:rowOff>57150</xdr:rowOff>
    </xdr:from>
    <xdr:to>
      <xdr:col>15</xdr:col>
      <xdr:colOff>676274</xdr:colOff>
      <xdr:row>0</xdr:row>
      <xdr:rowOff>561974</xdr:rowOff>
    </xdr:to>
    <xdr:pic>
      <xdr:nvPicPr>
        <xdr:cNvPr id="16" name="my-online-training-hub-logo-2">
          <a:extLst>
            <a:ext uri="{FF2B5EF4-FFF2-40B4-BE49-F238E27FC236}">
              <a16:creationId xmlns:a16="http://schemas.microsoft.com/office/drawing/2014/main" id="{DB6F9BFA-720A-4FE7-93AC-33BB13812D0C}"/>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6505422" y="57150"/>
          <a:ext cx="3705377" cy="50482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161925</xdr:colOff>
      <xdr:row>0</xdr:row>
      <xdr:rowOff>114301</xdr:rowOff>
    </xdr:from>
    <xdr:to>
      <xdr:col>1</xdr:col>
      <xdr:colOff>1066800</xdr:colOff>
      <xdr:row>2</xdr:row>
      <xdr:rowOff>571501</xdr:rowOff>
    </xdr:to>
    <mc:AlternateContent xmlns:mc="http://schemas.openxmlformats.org/markup-compatibility/2006" xmlns:sle15="http://schemas.microsoft.com/office/drawing/2012/slicer">
      <mc:Choice Requires="sle15">
        <xdr:graphicFrame macro="">
          <xdr:nvGraphicFramePr>
            <xdr:cNvPr id="2" name="Manager">
              <a:extLst>
                <a:ext uri="{FF2B5EF4-FFF2-40B4-BE49-F238E27FC236}">
                  <a16:creationId xmlns:a16="http://schemas.microsoft.com/office/drawing/2014/main" id="{A0CAE850-2C2C-05DB-6688-A7195D55E148}"/>
                </a:ext>
              </a:extLst>
            </xdr:cNvPr>
            <xdr:cNvGraphicFramePr/>
          </xdr:nvGraphicFramePr>
          <xdr:xfrm>
            <a:off x="0" y="0"/>
            <a:ext cx="0" cy="0"/>
          </xdr:xfrm>
          <a:graphic>
            <a:graphicData uri="http://schemas.microsoft.com/office/drawing/2010/slicer">
              <sle:slicer xmlns:sle="http://schemas.microsoft.com/office/drawing/2010/slicer" name="Manager"/>
            </a:graphicData>
          </a:graphic>
        </xdr:graphicFrame>
      </mc:Choice>
      <mc:Fallback xmlns="">
        <xdr:sp macro="" textlink="">
          <xdr:nvSpPr>
            <xdr:cNvPr id="0" name=""/>
            <xdr:cNvSpPr>
              <a:spLocks noTextEdit="1"/>
            </xdr:cNvSpPr>
          </xdr:nvSpPr>
          <xdr:spPr>
            <a:xfrm>
              <a:off x="161925" y="114301"/>
              <a:ext cx="1828800" cy="1695450"/>
            </a:xfrm>
            <a:prstGeom prst="rect">
              <a:avLst/>
            </a:prstGeom>
            <a:solidFill>
              <a:prstClr val="white"/>
            </a:solidFill>
            <a:ln w="1">
              <a:solidFill>
                <a:prstClr val="green"/>
              </a:solidFill>
            </a:ln>
          </xdr:spPr>
          <xdr:txBody>
            <a:bodyPr vertOverflow="clip" horzOverflow="clip"/>
            <a:lstStyle/>
            <a:p>
              <a:r>
                <a:rPr lang="en-AU"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editAs="absolute">
    <xdr:from>
      <xdr:col>2</xdr:col>
      <xdr:colOff>95250</xdr:colOff>
      <xdr:row>0</xdr:row>
      <xdr:rowOff>104776</xdr:rowOff>
    </xdr:from>
    <xdr:to>
      <xdr:col>3</xdr:col>
      <xdr:colOff>847725</xdr:colOff>
      <xdr:row>2</xdr:row>
      <xdr:rowOff>561976</xdr:rowOff>
    </xdr:to>
    <mc:AlternateContent xmlns:mc="http://schemas.openxmlformats.org/markup-compatibility/2006" xmlns:sle15="http://schemas.microsoft.com/office/drawing/2012/slicer">
      <mc:Choice Requires="sle15">
        <xdr:graphicFrame macro="">
          <xdr:nvGraphicFramePr>
            <xdr:cNvPr id="3" name="Segment 1">
              <a:extLst>
                <a:ext uri="{FF2B5EF4-FFF2-40B4-BE49-F238E27FC236}">
                  <a16:creationId xmlns:a16="http://schemas.microsoft.com/office/drawing/2014/main" id="{D936728A-BC50-F980-254E-89164E224CC5}"/>
                </a:ext>
              </a:extLst>
            </xdr:cNvPr>
            <xdr:cNvGraphicFramePr/>
          </xdr:nvGraphicFramePr>
          <xdr:xfrm>
            <a:off x="0" y="0"/>
            <a:ext cx="0" cy="0"/>
          </xdr:xfrm>
          <a:graphic>
            <a:graphicData uri="http://schemas.microsoft.com/office/drawing/2010/slicer">
              <sle:slicer xmlns:sle="http://schemas.microsoft.com/office/drawing/2010/slicer" name="Segment 1"/>
            </a:graphicData>
          </a:graphic>
        </xdr:graphicFrame>
      </mc:Choice>
      <mc:Fallback xmlns="">
        <xdr:sp macro="" textlink="">
          <xdr:nvSpPr>
            <xdr:cNvPr id="0" name=""/>
            <xdr:cNvSpPr>
              <a:spLocks noTextEdit="1"/>
            </xdr:cNvSpPr>
          </xdr:nvSpPr>
          <xdr:spPr>
            <a:xfrm>
              <a:off x="2124075" y="104776"/>
              <a:ext cx="1828800" cy="1695450"/>
            </a:xfrm>
            <a:prstGeom prst="rect">
              <a:avLst/>
            </a:prstGeom>
            <a:solidFill>
              <a:prstClr val="white"/>
            </a:solidFill>
            <a:ln w="1">
              <a:solidFill>
                <a:prstClr val="green"/>
              </a:solidFill>
            </a:ln>
          </xdr:spPr>
          <xdr:txBody>
            <a:bodyPr vertOverflow="clip" horzOverflow="clip"/>
            <a:lstStyle/>
            <a:p>
              <a:r>
                <a:rPr lang="en-AU"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editAs="absolute">
    <xdr:from>
      <xdr:col>9</xdr:col>
      <xdr:colOff>914400</xdr:colOff>
      <xdr:row>0</xdr:row>
      <xdr:rowOff>200025</xdr:rowOff>
    </xdr:from>
    <xdr:to>
      <xdr:col>11</xdr:col>
      <xdr:colOff>104775</xdr:colOff>
      <xdr:row>0</xdr:row>
      <xdr:rowOff>495300</xdr:rowOff>
    </xdr:to>
    <xdr:grpSp>
      <xdr:nvGrpSpPr>
        <xdr:cNvPr id="4" name="Group 3">
          <a:hlinkClick xmlns:r="http://schemas.openxmlformats.org/officeDocument/2006/relationships" r:id="rId1"/>
          <a:extLst>
            <a:ext uri="{FF2B5EF4-FFF2-40B4-BE49-F238E27FC236}">
              <a16:creationId xmlns:a16="http://schemas.microsoft.com/office/drawing/2014/main" id="{CE57F511-263F-436A-A0B6-BC767D305E3E}"/>
            </a:ext>
          </a:extLst>
        </xdr:cNvPr>
        <xdr:cNvGrpSpPr/>
      </xdr:nvGrpSpPr>
      <xdr:grpSpPr>
        <a:xfrm>
          <a:off x="10144125" y="200025"/>
          <a:ext cx="1162050" cy="295275"/>
          <a:chOff x="4486275" y="142875"/>
          <a:chExt cx="1162050" cy="295275"/>
        </a:xfrm>
      </xdr:grpSpPr>
      <xdr:sp macro="" textlink="">
        <xdr:nvSpPr>
          <xdr:cNvPr id="5" name="Rectangle: Rounded Corners 4">
            <a:extLst>
              <a:ext uri="{FF2B5EF4-FFF2-40B4-BE49-F238E27FC236}">
                <a16:creationId xmlns:a16="http://schemas.microsoft.com/office/drawing/2014/main" id="{C9505EBC-A3D2-A909-2E2A-192C558E2E9A}"/>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6" name="Graphic 5" descr="Document">
            <a:extLst>
              <a:ext uri="{FF2B5EF4-FFF2-40B4-BE49-F238E27FC236}">
                <a16:creationId xmlns:a16="http://schemas.microsoft.com/office/drawing/2014/main" id="{7909D8F6-14C6-4204-CA31-8293D884443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5391149" y="171449"/>
            <a:ext cx="238126" cy="238126"/>
          </a:xfrm>
          <a:prstGeom prst="rect">
            <a:avLst/>
          </a:prstGeom>
        </xdr:spPr>
      </xdr:pic>
    </xdr:grpSp>
    <xdr:clientData/>
  </xdr:twoCellAnchor>
  <xdr:twoCellAnchor editAs="absolute">
    <xdr:from>
      <xdr:col>11</xdr:col>
      <xdr:colOff>247649</xdr:colOff>
      <xdr:row>0</xdr:row>
      <xdr:rowOff>200025</xdr:rowOff>
    </xdr:from>
    <xdr:to>
      <xdr:col>12</xdr:col>
      <xdr:colOff>561974</xdr:colOff>
      <xdr:row>0</xdr:row>
      <xdr:rowOff>495300</xdr:rowOff>
    </xdr:to>
    <xdr:grpSp>
      <xdr:nvGrpSpPr>
        <xdr:cNvPr id="7" name="Group 6">
          <a:hlinkClick xmlns:r="http://schemas.openxmlformats.org/officeDocument/2006/relationships" r:id="rId4"/>
          <a:extLst>
            <a:ext uri="{FF2B5EF4-FFF2-40B4-BE49-F238E27FC236}">
              <a16:creationId xmlns:a16="http://schemas.microsoft.com/office/drawing/2014/main" id="{473597B8-3434-4C2A-90A5-C637CB552C60}"/>
            </a:ext>
          </a:extLst>
        </xdr:cNvPr>
        <xdr:cNvGrpSpPr/>
      </xdr:nvGrpSpPr>
      <xdr:grpSpPr>
        <a:xfrm>
          <a:off x="11449049" y="200025"/>
          <a:ext cx="1362075" cy="295275"/>
          <a:chOff x="5400674" y="152400"/>
          <a:chExt cx="1362075" cy="295275"/>
        </a:xfrm>
      </xdr:grpSpPr>
      <xdr:sp macro="" textlink="">
        <xdr:nvSpPr>
          <xdr:cNvPr id="8" name="Rectangle: Rounded Corners 7">
            <a:extLst>
              <a:ext uri="{FF2B5EF4-FFF2-40B4-BE49-F238E27FC236}">
                <a16:creationId xmlns:a16="http://schemas.microsoft.com/office/drawing/2014/main" id="{74B49BCE-163E-7F6E-48D3-83661751B49D}"/>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9" name="Group 8">
            <a:extLst>
              <a:ext uri="{FF2B5EF4-FFF2-40B4-BE49-F238E27FC236}">
                <a16:creationId xmlns:a16="http://schemas.microsoft.com/office/drawing/2014/main" id="{0721BA10-B50B-AFCB-C761-D8556360816D}"/>
              </a:ext>
            </a:extLst>
          </xdr:cNvPr>
          <xdr:cNvGrpSpPr/>
        </xdr:nvGrpSpPr>
        <xdr:grpSpPr>
          <a:xfrm>
            <a:off x="6419850" y="200025"/>
            <a:ext cx="280427" cy="200025"/>
            <a:chOff x="5495924" y="2943225"/>
            <a:chExt cx="1362075" cy="971550"/>
          </a:xfrm>
        </xdr:grpSpPr>
        <xdr:sp macro="" textlink="">
          <xdr:nvSpPr>
            <xdr:cNvPr id="10" name="Rectangle: Rounded Corners 9">
              <a:extLst>
                <a:ext uri="{FF2B5EF4-FFF2-40B4-BE49-F238E27FC236}">
                  <a16:creationId xmlns:a16="http://schemas.microsoft.com/office/drawing/2014/main" id="{E8694888-C36C-A232-3732-020AAA288C68}"/>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1" name="Isosceles Triangle 10">
              <a:extLst>
                <a:ext uri="{FF2B5EF4-FFF2-40B4-BE49-F238E27FC236}">
                  <a16:creationId xmlns:a16="http://schemas.microsoft.com/office/drawing/2014/main" id="{68017869-8F30-4B05-0983-254BD697AC24}"/>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2143125</xdr:colOff>
      <xdr:row>0</xdr:row>
      <xdr:rowOff>66675</xdr:rowOff>
    </xdr:from>
    <xdr:ext cx="3705377" cy="504824"/>
    <xdr:pic>
      <xdr:nvPicPr>
        <xdr:cNvPr id="3" name="my-online-training-hub-logo-2">
          <a:hlinkClick xmlns:r="http://schemas.openxmlformats.org/officeDocument/2006/relationships" r:id="rId1"/>
          <a:extLst>
            <a:ext uri="{FF2B5EF4-FFF2-40B4-BE49-F238E27FC236}">
              <a16:creationId xmlns:a16="http://schemas.microsoft.com/office/drawing/2014/main" id="{472E1EDD-2E48-4D48-83CF-7534C68BEC07}"/>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5495925" y="66675"/>
          <a:ext cx="3705377" cy="504824"/>
        </a:xfrm>
        <a:prstGeom prst="rect">
          <a:avLst/>
        </a:prstGeom>
      </xdr:spPr>
    </xdr:pic>
    <xdr:clientData/>
  </xdr:oneCellAnchor>
  <xdr:twoCellAnchor editAs="oneCell">
    <xdr:from>
      <xdr:col>1</xdr:col>
      <xdr:colOff>0</xdr:colOff>
      <xdr:row>31</xdr:row>
      <xdr:rowOff>166687</xdr:rowOff>
    </xdr:from>
    <xdr:to>
      <xdr:col>1</xdr:col>
      <xdr:colOff>609600</xdr:colOff>
      <xdr:row>35</xdr:row>
      <xdr:rowOff>14287</xdr:rowOff>
    </xdr:to>
    <xdr:pic>
      <xdr:nvPicPr>
        <xdr:cNvPr id="2" name="Picture 1" descr="YouTube Channel">
          <a:hlinkClick xmlns:r="http://schemas.openxmlformats.org/officeDocument/2006/relationships" r:id="rId4"/>
          <a:extLst>
            <a:ext uri="{FF2B5EF4-FFF2-40B4-BE49-F238E27FC236}">
              <a16:creationId xmlns:a16="http://schemas.microsoft.com/office/drawing/2014/main" id="{CAEBEA2D-61B1-8647-9985-591C6D34A7D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bwMode="auto">
        <a:xfrm>
          <a:off x="266700"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822325</xdr:colOff>
      <xdr:row>31</xdr:row>
      <xdr:rowOff>166687</xdr:rowOff>
    </xdr:from>
    <xdr:to>
      <xdr:col>1</xdr:col>
      <xdr:colOff>1431925</xdr:colOff>
      <xdr:row>35</xdr:row>
      <xdr:rowOff>14287</xdr:rowOff>
    </xdr:to>
    <xdr:pic>
      <xdr:nvPicPr>
        <xdr:cNvPr id="4" name="Picture 3" descr="LinkedIn Profile">
          <a:hlinkClick xmlns:r="http://schemas.openxmlformats.org/officeDocument/2006/relationships" r:id="rId6"/>
          <a:extLst>
            <a:ext uri="{FF2B5EF4-FFF2-40B4-BE49-F238E27FC236}">
              <a16:creationId xmlns:a16="http://schemas.microsoft.com/office/drawing/2014/main" id="{F7C1EC3B-96BA-10BE-5A67-67780FFD0DB1}"/>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bwMode="auto">
        <a:xfrm>
          <a:off x="1089025"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1644650</xdr:colOff>
      <xdr:row>31</xdr:row>
      <xdr:rowOff>166687</xdr:rowOff>
    </xdr:from>
    <xdr:to>
      <xdr:col>1</xdr:col>
      <xdr:colOff>2254250</xdr:colOff>
      <xdr:row>35</xdr:row>
      <xdr:rowOff>14287</xdr:rowOff>
    </xdr:to>
    <xdr:pic>
      <xdr:nvPicPr>
        <xdr:cNvPr id="5" name="Picture 4" descr="Instagram Profile">
          <a:hlinkClick xmlns:r="http://schemas.openxmlformats.org/officeDocument/2006/relationships" r:id="rId8"/>
          <a:extLst>
            <a:ext uri="{FF2B5EF4-FFF2-40B4-BE49-F238E27FC236}">
              <a16:creationId xmlns:a16="http://schemas.microsoft.com/office/drawing/2014/main" id="{1AA6C5BA-97A4-68A0-66DC-AA339DF89A9B}"/>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bwMode="auto">
        <a:xfrm>
          <a:off x="1911350"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2466975</xdr:colOff>
      <xdr:row>31</xdr:row>
      <xdr:rowOff>180975</xdr:rowOff>
    </xdr:from>
    <xdr:to>
      <xdr:col>1</xdr:col>
      <xdr:colOff>3076575</xdr:colOff>
      <xdr:row>35</xdr:row>
      <xdr:rowOff>28575</xdr:rowOff>
    </xdr:to>
    <xdr:pic>
      <xdr:nvPicPr>
        <xdr:cNvPr id="6" name="Picture 5" descr="Pinterest Profile">
          <a:hlinkClick xmlns:r="http://schemas.openxmlformats.org/officeDocument/2006/relationships" r:id="rId10"/>
          <a:extLst>
            <a:ext uri="{FF2B5EF4-FFF2-40B4-BE49-F238E27FC236}">
              <a16:creationId xmlns:a16="http://schemas.microsoft.com/office/drawing/2014/main" id="{4CE18769-A5D3-6C55-3EC6-5982D0D1EEE9}"/>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bwMode="auto">
        <a:xfrm>
          <a:off x="2733675" y="6353175"/>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203200</xdr:colOff>
      <xdr:row>31</xdr:row>
      <xdr:rowOff>185737</xdr:rowOff>
    </xdr:from>
    <xdr:to>
      <xdr:col>2</xdr:col>
      <xdr:colOff>812800</xdr:colOff>
      <xdr:row>35</xdr:row>
      <xdr:rowOff>33337</xdr:rowOff>
    </xdr:to>
    <xdr:pic>
      <xdr:nvPicPr>
        <xdr:cNvPr id="7" name="Picture 6" descr="TikTok Profile">
          <a:hlinkClick xmlns:r="http://schemas.openxmlformats.org/officeDocument/2006/relationships" r:id="rId12"/>
          <a:extLst>
            <a:ext uri="{FF2B5EF4-FFF2-40B4-BE49-F238E27FC236}">
              <a16:creationId xmlns:a16="http://schemas.microsoft.com/office/drawing/2014/main" id="{9C68A299-60D2-665D-713D-81C71F9B737F}"/>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bwMode="auto">
        <a:xfrm>
          <a:off x="3556000" y="635793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1025525</xdr:colOff>
      <xdr:row>31</xdr:row>
      <xdr:rowOff>166687</xdr:rowOff>
    </xdr:from>
    <xdr:to>
      <xdr:col>2</xdr:col>
      <xdr:colOff>1635125</xdr:colOff>
      <xdr:row>35</xdr:row>
      <xdr:rowOff>14287</xdr:rowOff>
    </xdr:to>
    <xdr:pic>
      <xdr:nvPicPr>
        <xdr:cNvPr id="8" name="Picture 7" descr="Facebook Page">
          <a:hlinkClick xmlns:r="http://schemas.openxmlformats.org/officeDocument/2006/relationships" r:id="rId14"/>
          <a:extLst>
            <a:ext uri="{FF2B5EF4-FFF2-40B4-BE49-F238E27FC236}">
              <a16:creationId xmlns:a16="http://schemas.microsoft.com/office/drawing/2014/main" id="{CEF04461-8449-2CB0-FBC7-BD134D0F91BB}"/>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bwMode="auto">
        <a:xfrm>
          <a:off x="4378325"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1866899</xdr:colOff>
      <xdr:row>31</xdr:row>
      <xdr:rowOff>172216</xdr:rowOff>
    </xdr:from>
    <xdr:to>
      <xdr:col>2</xdr:col>
      <xdr:colOff>2466975</xdr:colOff>
      <xdr:row>35</xdr:row>
      <xdr:rowOff>10292</xdr:rowOff>
    </xdr:to>
    <xdr:pic>
      <xdr:nvPicPr>
        <xdr:cNvPr id="13" name="Picture 12" descr="A black and white x in a black square&#10;&#10;Description automatically generated">
          <a:hlinkClick xmlns:r="http://schemas.openxmlformats.org/officeDocument/2006/relationships" r:id="rId16"/>
          <a:extLst>
            <a:ext uri="{FF2B5EF4-FFF2-40B4-BE49-F238E27FC236}">
              <a16:creationId xmlns:a16="http://schemas.microsoft.com/office/drawing/2014/main" id="{27E9550A-15C5-1404-FD2A-008F771E9C3C}"/>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5222297" y="6346148"/>
          <a:ext cx="600076" cy="600076"/>
        </a:xfrm>
        <a:prstGeom prst="roundRect">
          <a:avLst>
            <a:gd name="adj" fmla="val 12338"/>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ynda Treacy" refreshedDate="45507.558955671295" missingItemsLimit="0" createdVersion="8" refreshedVersion="8" minRefreshableVersion="3" recordCount="455" xr:uid="{84C2E8E6-29B8-46B2-8757-EBCE69E1E6AD}">
  <cacheSource type="worksheet">
    <worksheetSource name="SalesData"/>
  </cacheSource>
  <cacheFields count="15">
    <cacheField name="Date" numFmtId="14">
      <sharedItems containsSemiMixedTypes="0" containsNonDate="0" containsDate="1" containsString="0" minDate="2024-01-01T00:00:00" maxDate="2024-11-02T00:00:00" count="11">
        <d v="2024-01-01T00:00:00"/>
        <d v="2024-02-01T00:00:00"/>
        <d v="2024-03-01T00:00:00"/>
        <d v="2024-04-01T00:00:00"/>
        <d v="2024-05-01T00:00:00"/>
        <d v="2024-06-01T00:00:00"/>
        <d v="2024-07-01T00:00:00"/>
        <d v="2024-08-01T00:00:00"/>
        <d v="2024-09-01T00:00:00"/>
        <d v="2024-10-01T00:00:00"/>
        <d v="2024-11-01T00:00:00"/>
      </sharedItems>
      <fieldGroup par="14"/>
    </cacheField>
    <cacheField name="Segment" numFmtId="0">
      <sharedItems count="5">
        <s v="Government"/>
        <s v="Small Business"/>
        <s v="Channel Partners"/>
        <s v="Midmarket"/>
        <s v="Enterprise"/>
      </sharedItems>
    </cacheField>
    <cacheField name="Country" numFmtId="0">
      <sharedItems count="5">
        <s v="Canada"/>
        <s v="Germany"/>
        <s v="Mexico"/>
        <s v="France"/>
        <s v="USA"/>
      </sharedItems>
    </cacheField>
    <cacheField name="Product" numFmtId="44">
      <sharedItems/>
    </cacheField>
    <cacheField name="Discount Band" numFmtId="44">
      <sharedItems/>
    </cacheField>
    <cacheField name="Units Sold" numFmtId="0">
      <sharedItems containsSemiMixedTypes="0" containsString="0" containsNumber="1" minValue="200" maxValue="4492.5"/>
    </cacheField>
    <cacheField name="Manufacturing Price" numFmtId="43">
      <sharedItems containsSemiMixedTypes="0" containsString="0" containsNumber="1" containsInteger="1" minValue="3" maxValue="260"/>
    </cacheField>
    <cacheField name="Sale Price" numFmtId="43">
      <sharedItems containsSemiMixedTypes="0" containsString="0" containsNumber="1" containsInteger="1" minValue="7" maxValue="350"/>
    </cacheField>
    <cacheField name="Gross Sales" numFmtId="43">
      <sharedItems containsSemiMixedTypes="0" containsString="0" containsNumber="1" minValue="1799" maxValue="1207500"/>
    </cacheField>
    <cacheField name="Discounts" numFmtId="43">
      <sharedItems containsSemiMixedTypes="0" containsString="0" containsNumber="1" minValue="0" maxValue="149677.5"/>
    </cacheField>
    <cacheField name="Sales" numFmtId="43">
      <sharedItems containsSemiMixedTypes="0" containsString="0" containsNumber="1" minValue="1655.08" maxValue="1159200"/>
    </cacheField>
    <cacheField name="COGS" numFmtId="43">
      <sharedItems containsSemiMixedTypes="0" containsString="0" containsNumber="1" minValue="1101" maxValue="950625"/>
    </cacheField>
    <cacheField name="Manager" numFmtId="44">
      <sharedItems/>
    </cacheField>
    <cacheField name="Months (Date)" numFmtId="0" databaseField="0">
      <fieldGroup base="0">
        <rangePr groupBy="months" startDate="2024-01-01T00:00:00" endDate="2024-11-02T00:00:00"/>
        <groupItems count="14">
          <s v="&lt;1/01/2024"/>
          <s v="Jan"/>
          <s v="Feb"/>
          <s v="Mar"/>
          <s v="Apr"/>
          <s v="May"/>
          <s v="Jun"/>
          <s v="Jul"/>
          <s v="Aug"/>
          <s v="Sep"/>
          <s v="Oct"/>
          <s v="Nov"/>
          <s v="Dec"/>
          <s v="&gt;2/11/2024"/>
        </groupItems>
      </fieldGroup>
    </cacheField>
    <cacheField name="Years (Date)" numFmtId="0" databaseField="0">
      <fieldGroup base="0">
        <rangePr groupBy="years" startDate="2024-01-01T00:00:00" endDate="2024-11-02T00:00:00"/>
        <groupItems count="3">
          <s v="&lt;1/01/2024"/>
          <s v="2024"/>
          <s v="&gt;2/11/2024"/>
        </groupItems>
      </fieldGroup>
    </cacheField>
  </cacheFields>
  <extLst>
    <ext xmlns:x14="http://schemas.microsoft.com/office/spreadsheetml/2009/9/main" uri="{725AE2AE-9491-48be-B2B4-4EB974FC3084}">
      <x14:pivotCacheDefinition pivotCacheId="397012295"/>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55">
  <r>
    <x v="0"/>
    <x v="0"/>
    <x v="0"/>
    <s v="Carretera"/>
    <s v="None"/>
    <n v="1618.5"/>
    <n v="3"/>
    <n v="20"/>
    <n v="32370"/>
    <n v="0"/>
    <n v="32370"/>
    <n v="16185"/>
    <s v="Patel, Aria"/>
  </r>
  <r>
    <x v="0"/>
    <x v="0"/>
    <x v="1"/>
    <s v="Carretera"/>
    <s v="None"/>
    <n v="1321"/>
    <n v="3"/>
    <n v="20"/>
    <n v="26420"/>
    <n v="0"/>
    <n v="26420"/>
    <n v="13210"/>
    <s v="Rivera, Carlos"/>
  </r>
  <r>
    <x v="0"/>
    <x v="0"/>
    <x v="2"/>
    <s v="Velo"/>
    <s v="None"/>
    <n v="1493"/>
    <n v="120"/>
    <n v="7"/>
    <n v="10451"/>
    <n v="0"/>
    <n v="10451"/>
    <n v="7465"/>
    <s v="Adeyemi, Jamal"/>
  </r>
  <r>
    <x v="0"/>
    <x v="0"/>
    <x v="3"/>
    <s v="Paseo"/>
    <s v="Low"/>
    <n v="3945"/>
    <n v="10"/>
    <n v="7"/>
    <n v="27615"/>
    <n v="276.14999999999998"/>
    <n v="27338.850000000002"/>
    <n v="19725"/>
    <s v="Zhang, Evelyn"/>
  </r>
  <r>
    <x v="0"/>
    <x v="1"/>
    <x v="3"/>
    <s v="Paseo"/>
    <s v="Low"/>
    <n v="2434.5"/>
    <n v="10"/>
    <n v="300"/>
    <n v="730350"/>
    <n v="21910.5"/>
    <n v="708439.5"/>
    <n v="608625"/>
    <s v="Zhang, Evelyn"/>
  </r>
  <r>
    <x v="0"/>
    <x v="2"/>
    <x v="1"/>
    <s v="VTT"/>
    <s v="Low"/>
    <n v="2479"/>
    <n v="250"/>
    <n v="12"/>
    <n v="29748"/>
    <n v="892.44"/>
    <n v="28855.56"/>
    <n v="7437"/>
    <s v="Rivera, Carlos"/>
  </r>
  <r>
    <x v="0"/>
    <x v="0"/>
    <x v="0"/>
    <s v="Paseo"/>
    <s v="Low"/>
    <n v="4251"/>
    <n v="10"/>
    <n v="7"/>
    <n v="29757"/>
    <n v="1190.28"/>
    <n v="28566.720000000001"/>
    <n v="21255"/>
    <s v="Patel, Aria"/>
  </r>
  <r>
    <x v="0"/>
    <x v="0"/>
    <x v="1"/>
    <s v="Paseo"/>
    <s v="Medium"/>
    <n v="1372"/>
    <n v="10"/>
    <n v="7"/>
    <n v="9604"/>
    <n v="480.2"/>
    <n v="9123.7999999999993"/>
    <n v="6860"/>
    <s v="Rivera, Carlos"/>
  </r>
  <r>
    <x v="0"/>
    <x v="0"/>
    <x v="3"/>
    <s v="Montana"/>
    <s v="Medium"/>
    <n v="1384.5"/>
    <n v="5"/>
    <n v="350"/>
    <n v="484575"/>
    <n v="24228.75"/>
    <n v="460346.25"/>
    <n v="359970"/>
    <s v="Zhang, Evelyn"/>
  </r>
  <r>
    <x v="0"/>
    <x v="3"/>
    <x v="4"/>
    <s v="Velo"/>
    <s v="Medium"/>
    <n v="555"/>
    <n v="120"/>
    <n v="15"/>
    <n v="8325"/>
    <n v="416.25"/>
    <n v="7908.75"/>
    <n v="5550"/>
    <s v="Kowalski, Sofia"/>
  </r>
  <r>
    <x v="0"/>
    <x v="3"/>
    <x v="2"/>
    <s v="Velo"/>
    <s v="Medium"/>
    <n v="2861"/>
    <n v="120"/>
    <n v="15"/>
    <n v="42915"/>
    <n v="2145.75"/>
    <n v="40769.25"/>
    <n v="28610"/>
    <s v="Adeyemi, Jamal"/>
  </r>
  <r>
    <x v="0"/>
    <x v="0"/>
    <x v="4"/>
    <s v="Carretera"/>
    <s v="Medium"/>
    <n v="1117.5"/>
    <n v="3"/>
    <n v="20"/>
    <n v="22350"/>
    <n v="1341"/>
    <n v="21009"/>
    <n v="11175"/>
    <s v="Kowalski, Sofia"/>
  </r>
  <r>
    <x v="0"/>
    <x v="4"/>
    <x v="3"/>
    <s v="Amarilla"/>
    <s v="Medium"/>
    <n v="1987.5"/>
    <n v="260"/>
    <n v="125"/>
    <n v="248437.5"/>
    <n v="14906.25"/>
    <n v="233531.25"/>
    <n v="238500"/>
    <s v="Zhang, Evelyn"/>
  </r>
  <r>
    <x v="0"/>
    <x v="2"/>
    <x v="2"/>
    <s v="Montana"/>
    <s v="Medium"/>
    <n v="2340"/>
    <n v="5"/>
    <n v="12"/>
    <n v="28080"/>
    <n v="1965.6"/>
    <n v="26114.400000000001"/>
    <n v="7020"/>
    <s v="Adeyemi, Jamal"/>
  </r>
  <r>
    <x v="0"/>
    <x v="2"/>
    <x v="0"/>
    <s v="VTT"/>
    <s v="Medium"/>
    <n v="3244.5"/>
    <n v="250"/>
    <n v="12"/>
    <n v="38934"/>
    <n v="2725.38"/>
    <n v="36208.620000000003"/>
    <n v="9733.5"/>
    <s v="Patel, Aria"/>
  </r>
  <r>
    <x v="0"/>
    <x v="1"/>
    <x v="2"/>
    <s v="Paseo"/>
    <s v="Medium"/>
    <n v="2565"/>
    <n v="10"/>
    <n v="300"/>
    <n v="769500"/>
    <n v="69255"/>
    <n v="700245"/>
    <n v="641250"/>
    <s v="Adeyemi, Jamal"/>
  </r>
  <r>
    <x v="0"/>
    <x v="0"/>
    <x v="2"/>
    <s v="Paseo"/>
    <s v="Medium"/>
    <n v="2417"/>
    <n v="10"/>
    <n v="350"/>
    <n v="845950"/>
    <n v="76135.5"/>
    <n v="769814.5"/>
    <n v="628420"/>
    <s v="Adeyemi, Jamal"/>
  </r>
  <r>
    <x v="0"/>
    <x v="2"/>
    <x v="4"/>
    <s v="VTT"/>
    <s v="Medium"/>
    <n v="1956"/>
    <n v="250"/>
    <n v="12"/>
    <n v="23472"/>
    <n v="2112.48"/>
    <n v="21359.52"/>
    <n v="5868"/>
    <s v="Kowalski, Sofia"/>
  </r>
  <r>
    <x v="0"/>
    <x v="3"/>
    <x v="1"/>
    <s v="Velo"/>
    <s v="High"/>
    <n v="681"/>
    <n v="120"/>
    <n v="15"/>
    <n v="10215"/>
    <n v="1021.5"/>
    <n v="9193.5"/>
    <n v="6810"/>
    <s v="Rivera, Carlos"/>
  </r>
  <r>
    <x v="0"/>
    <x v="4"/>
    <x v="4"/>
    <s v="Amarilla"/>
    <s v="High"/>
    <n v="579"/>
    <n v="260"/>
    <n v="125"/>
    <n v="72375"/>
    <n v="7237.5"/>
    <n v="65137.5"/>
    <n v="69480"/>
    <s v="Kowalski, Sofia"/>
  </r>
  <r>
    <x v="0"/>
    <x v="3"/>
    <x v="0"/>
    <s v="Velo"/>
    <s v="High"/>
    <n v="384"/>
    <n v="120"/>
    <n v="15"/>
    <n v="5760"/>
    <n v="633.59999999999991"/>
    <n v="5126.3999999999996"/>
    <n v="3840"/>
    <s v="Patel, Aria"/>
  </r>
  <r>
    <x v="0"/>
    <x v="0"/>
    <x v="1"/>
    <s v="Montana"/>
    <s v="High"/>
    <n v="766"/>
    <n v="5"/>
    <n v="350"/>
    <n v="268100"/>
    <n v="29491"/>
    <n v="238609"/>
    <n v="199160"/>
    <s v="Rivera, Carlos"/>
  </r>
  <r>
    <x v="0"/>
    <x v="1"/>
    <x v="0"/>
    <s v="Paseo"/>
    <s v="High"/>
    <n v="873"/>
    <n v="10"/>
    <n v="300"/>
    <n v="261900"/>
    <n v="28809"/>
    <n v="233091"/>
    <n v="218250"/>
    <s v="Patel, Aria"/>
  </r>
  <r>
    <x v="0"/>
    <x v="2"/>
    <x v="3"/>
    <s v="VTT"/>
    <s v="High"/>
    <n v="1734"/>
    <n v="250"/>
    <n v="12"/>
    <n v="20808"/>
    <n v="2288.88"/>
    <n v="18519.12"/>
    <n v="5202"/>
    <s v="Zhang, Evelyn"/>
  </r>
  <r>
    <x v="0"/>
    <x v="4"/>
    <x v="2"/>
    <s v="VTT"/>
    <s v="High"/>
    <n v="554"/>
    <n v="250"/>
    <n v="125"/>
    <n v="69250"/>
    <n v="7617.5"/>
    <n v="61632.5"/>
    <n v="66480"/>
    <s v="Adeyemi, Jamal"/>
  </r>
  <r>
    <x v="0"/>
    <x v="4"/>
    <x v="1"/>
    <s v="Amarilla"/>
    <s v="High"/>
    <n v="3165"/>
    <n v="260"/>
    <n v="125"/>
    <n v="395625"/>
    <n v="43518.75"/>
    <n v="352106.25"/>
    <n v="379800"/>
    <s v="Rivera, Carlos"/>
  </r>
  <r>
    <x v="0"/>
    <x v="0"/>
    <x v="2"/>
    <s v="Amarilla"/>
    <s v="High"/>
    <n v="2629"/>
    <n v="260"/>
    <n v="20"/>
    <n v="52580"/>
    <n v="5783.8"/>
    <n v="46796.2"/>
    <n v="26290"/>
    <s v="Adeyemi, Jamal"/>
  </r>
  <r>
    <x v="0"/>
    <x v="1"/>
    <x v="4"/>
    <s v="Paseo"/>
    <s v="High"/>
    <n v="3495"/>
    <n v="10"/>
    <n v="300"/>
    <n v="1048500"/>
    <n v="125820"/>
    <n v="922680"/>
    <n v="873750"/>
    <s v="Kowalski, Sofia"/>
  </r>
  <r>
    <x v="0"/>
    <x v="0"/>
    <x v="3"/>
    <s v="Carretera"/>
    <s v="High"/>
    <n v="2521.5"/>
    <n v="3"/>
    <n v="20"/>
    <n v="50430"/>
    <n v="6051.6"/>
    <n v="44378.399999999994"/>
    <n v="25215"/>
    <s v="Zhang, Evelyn"/>
  </r>
  <r>
    <x v="0"/>
    <x v="0"/>
    <x v="4"/>
    <s v="Montana"/>
    <s v="High"/>
    <n v="982.5"/>
    <n v="5"/>
    <n v="350"/>
    <n v="343875"/>
    <n v="44703.75"/>
    <n v="299171.25"/>
    <n v="255450"/>
    <s v="Kowalski, Sofia"/>
  </r>
  <r>
    <x v="0"/>
    <x v="0"/>
    <x v="4"/>
    <s v="Paseo"/>
    <s v="High"/>
    <n v="1438.5"/>
    <n v="10"/>
    <n v="7"/>
    <n v="10069.5"/>
    <n v="1309.0350000000001"/>
    <n v="8760.4650000000001"/>
    <n v="7192.5"/>
    <s v="Kowalski, Sofia"/>
  </r>
  <r>
    <x v="0"/>
    <x v="1"/>
    <x v="1"/>
    <s v="Paseo"/>
    <s v="High"/>
    <n v="807"/>
    <n v="10"/>
    <n v="300"/>
    <n v="242100"/>
    <n v="31473"/>
    <n v="210627"/>
    <n v="201750"/>
    <s v="Rivera, Carlos"/>
  </r>
  <r>
    <x v="0"/>
    <x v="3"/>
    <x v="3"/>
    <s v="Velo"/>
    <s v="High"/>
    <n v="3997.5"/>
    <n v="120"/>
    <n v="15"/>
    <n v="59962.5"/>
    <n v="7795.125"/>
    <n v="52167.375"/>
    <n v="39975"/>
    <s v="Zhang, Evelyn"/>
  </r>
  <r>
    <x v="0"/>
    <x v="4"/>
    <x v="0"/>
    <s v="Amarilla"/>
    <s v="High"/>
    <n v="1659"/>
    <n v="260"/>
    <n v="125"/>
    <n v="207375"/>
    <n v="26958.75"/>
    <n v="180416.25"/>
    <n v="199080"/>
    <s v="Patel, Aria"/>
  </r>
  <r>
    <x v="0"/>
    <x v="0"/>
    <x v="0"/>
    <s v="Montana"/>
    <s v="High"/>
    <n v="2227.5"/>
    <n v="5"/>
    <n v="350"/>
    <n v="779625"/>
    <n v="109147.5"/>
    <n v="670477.5"/>
    <n v="579150"/>
    <s v="Patel, Aria"/>
  </r>
  <r>
    <x v="1"/>
    <x v="0"/>
    <x v="0"/>
    <s v="Paseo"/>
    <s v="None"/>
    <n v="292"/>
    <n v="10"/>
    <n v="20"/>
    <n v="5840"/>
    <n v="0"/>
    <n v="5840"/>
    <n v="2920"/>
    <s v="Patel, Aria"/>
  </r>
  <r>
    <x v="1"/>
    <x v="3"/>
    <x v="2"/>
    <s v="Paseo"/>
    <s v="None"/>
    <n v="974"/>
    <n v="10"/>
    <n v="15"/>
    <n v="14610"/>
    <n v="0"/>
    <n v="14610"/>
    <n v="9740"/>
    <s v="Adeyemi, Jamal"/>
  </r>
  <r>
    <x v="1"/>
    <x v="4"/>
    <x v="3"/>
    <s v="Velo"/>
    <s v="None"/>
    <n v="1804"/>
    <n v="120"/>
    <n v="125"/>
    <n v="225500"/>
    <n v="0"/>
    <n v="225500"/>
    <n v="216480"/>
    <s v="Zhang, Evelyn"/>
  </r>
  <r>
    <x v="1"/>
    <x v="1"/>
    <x v="0"/>
    <s v="VTT"/>
    <s v="None"/>
    <n v="2001"/>
    <n v="250"/>
    <n v="300"/>
    <n v="600300"/>
    <n v="0"/>
    <n v="600300"/>
    <n v="500250"/>
    <s v="Patel, Aria"/>
  </r>
  <r>
    <x v="1"/>
    <x v="0"/>
    <x v="3"/>
    <s v="Amarilla"/>
    <s v="None"/>
    <n v="2750"/>
    <n v="260"/>
    <n v="350"/>
    <n v="962500"/>
    <n v="0"/>
    <n v="962500"/>
    <n v="715000"/>
    <s v="Zhang, Evelyn"/>
  </r>
  <r>
    <x v="1"/>
    <x v="3"/>
    <x v="3"/>
    <s v="Paseo"/>
    <s v="Low"/>
    <n v="2296"/>
    <n v="10"/>
    <n v="15"/>
    <n v="34440"/>
    <n v="344.4"/>
    <n v="34095.599999999999"/>
    <n v="22960"/>
    <s v="Zhang, Evelyn"/>
  </r>
  <r>
    <x v="1"/>
    <x v="2"/>
    <x v="4"/>
    <s v="Carretera"/>
    <s v="Low"/>
    <n v="1858"/>
    <n v="3"/>
    <n v="12"/>
    <n v="22296"/>
    <n v="222.96"/>
    <n v="22073.040000000001"/>
    <n v="5574"/>
    <s v="Kowalski, Sofia"/>
  </r>
  <r>
    <x v="1"/>
    <x v="3"/>
    <x v="4"/>
    <s v="Paseo"/>
    <s v="Low"/>
    <n v="1514"/>
    <n v="10"/>
    <n v="15"/>
    <n v="22710"/>
    <n v="227.1"/>
    <n v="22482.9"/>
    <n v="15140"/>
    <s v="Kowalski, Sofia"/>
  </r>
  <r>
    <x v="1"/>
    <x v="3"/>
    <x v="0"/>
    <s v="Paseo"/>
    <s v="Low"/>
    <n v="2363"/>
    <n v="10"/>
    <n v="15"/>
    <n v="35445"/>
    <n v="708.9"/>
    <n v="34736.1"/>
    <n v="23630"/>
    <s v="Patel, Aria"/>
  </r>
  <r>
    <x v="1"/>
    <x v="0"/>
    <x v="1"/>
    <s v="Montana"/>
    <s v="Low"/>
    <n v="1958"/>
    <n v="5"/>
    <n v="7"/>
    <n v="13706"/>
    <n v="411.18"/>
    <n v="13294.82"/>
    <n v="9790"/>
    <s v="Rivera, Carlos"/>
  </r>
  <r>
    <x v="1"/>
    <x v="1"/>
    <x v="4"/>
    <s v="VTT"/>
    <s v="Low"/>
    <n v="2844"/>
    <n v="250"/>
    <n v="300"/>
    <n v="853200"/>
    <n v="25596"/>
    <n v="827604"/>
    <n v="711000"/>
    <s v="Kowalski, Sofia"/>
  </r>
  <r>
    <x v="1"/>
    <x v="0"/>
    <x v="2"/>
    <s v="Amarilla"/>
    <s v="Low"/>
    <n v="1865"/>
    <n v="260"/>
    <n v="350"/>
    <n v="652750"/>
    <n v="26110"/>
    <n v="626640"/>
    <n v="484900"/>
    <s v="Adeyemi, Jamal"/>
  </r>
  <r>
    <x v="1"/>
    <x v="2"/>
    <x v="3"/>
    <s v="Carretera"/>
    <s v="Medium"/>
    <n v="1865"/>
    <n v="3"/>
    <n v="12"/>
    <n v="22380"/>
    <n v="1119"/>
    <n v="21261"/>
    <n v="5595"/>
    <s v="Zhang, Evelyn"/>
  </r>
  <r>
    <x v="1"/>
    <x v="2"/>
    <x v="1"/>
    <s v="Carretera"/>
    <s v="Medium"/>
    <n v="1116"/>
    <n v="3"/>
    <n v="12"/>
    <n v="13392"/>
    <n v="669.6"/>
    <n v="12722.4"/>
    <n v="3348"/>
    <s v="Rivera, Carlos"/>
  </r>
  <r>
    <x v="1"/>
    <x v="0"/>
    <x v="3"/>
    <s v="Paseo"/>
    <s v="Medium"/>
    <n v="1303"/>
    <n v="10"/>
    <n v="20"/>
    <n v="26060"/>
    <n v="1303"/>
    <n v="24757"/>
    <n v="13030"/>
    <s v="Zhang, Evelyn"/>
  </r>
  <r>
    <x v="1"/>
    <x v="4"/>
    <x v="1"/>
    <s v="Velo"/>
    <s v="Medium"/>
    <n v="807"/>
    <n v="120"/>
    <n v="125"/>
    <n v="100875"/>
    <n v="5043.75"/>
    <n v="95831.25"/>
    <n v="96840"/>
    <s v="Rivera, Carlos"/>
  </r>
  <r>
    <x v="1"/>
    <x v="0"/>
    <x v="1"/>
    <s v="Amarilla"/>
    <s v="Medium"/>
    <n v="1350"/>
    <n v="260"/>
    <n v="350"/>
    <n v="472500"/>
    <n v="23625"/>
    <n v="448875"/>
    <n v="351000"/>
    <s v="Rivera, Carlos"/>
  </r>
  <r>
    <x v="1"/>
    <x v="4"/>
    <x v="0"/>
    <s v="Velo"/>
    <s v="Medium"/>
    <n v="952"/>
    <n v="120"/>
    <n v="125"/>
    <n v="119000"/>
    <n v="7140"/>
    <n v="111860"/>
    <n v="114240"/>
    <s v="Patel, Aria"/>
  </r>
  <r>
    <x v="1"/>
    <x v="4"/>
    <x v="4"/>
    <s v="Velo"/>
    <s v="Medium"/>
    <n v="2755"/>
    <n v="120"/>
    <n v="125"/>
    <n v="344375"/>
    <n v="20662.5"/>
    <n v="323712.5"/>
    <n v="330600"/>
    <s v="Kowalski, Sofia"/>
  </r>
  <r>
    <x v="1"/>
    <x v="2"/>
    <x v="2"/>
    <s v="Carretera"/>
    <s v="Medium"/>
    <n v="727"/>
    <n v="3"/>
    <n v="12"/>
    <n v="8724"/>
    <n v="610.67999999999995"/>
    <n v="8113.32"/>
    <n v="2181"/>
    <s v="Adeyemi, Jamal"/>
  </r>
  <r>
    <x v="1"/>
    <x v="1"/>
    <x v="3"/>
    <s v="VTT"/>
    <s v="Medium"/>
    <n v="959"/>
    <n v="250"/>
    <n v="300"/>
    <n v="287700"/>
    <n v="20139"/>
    <n v="267561"/>
    <n v="239750"/>
    <s v="Zhang, Evelyn"/>
  </r>
  <r>
    <x v="1"/>
    <x v="1"/>
    <x v="2"/>
    <s v="VTT"/>
    <s v="Medium"/>
    <n v="2747"/>
    <n v="250"/>
    <n v="300"/>
    <n v="824100"/>
    <n v="57687"/>
    <n v="766413"/>
    <n v="686750"/>
    <s v="Adeyemi, Jamal"/>
  </r>
  <r>
    <x v="1"/>
    <x v="0"/>
    <x v="0"/>
    <s v="Montana"/>
    <s v="Medium"/>
    <n v="488"/>
    <n v="5"/>
    <n v="7"/>
    <n v="3416"/>
    <n v="273.27999999999997"/>
    <n v="3142.7200000000003"/>
    <n v="2440"/>
    <s v="Patel, Aria"/>
  </r>
  <r>
    <x v="1"/>
    <x v="1"/>
    <x v="1"/>
    <s v="VTT"/>
    <s v="Medium"/>
    <n v="2659"/>
    <n v="250"/>
    <n v="300"/>
    <n v="797700"/>
    <n v="71793"/>
    <n v="725907"/>
    <n v="664750"/>
    <s v="Rivera, Carlos"/>
  </r>
  <r>
    <x v="1"/>
    <x v="0"/>
    <x v="0"/>
    <s v="Amarilla"/>
    <s v="High"/>
    <n v="2240"/>
    <n v="260"/>
    <n v="350"/>
    <n v="784000"/>
    <n v="78400"/>
    <n v="705600"/>
    <n v="582400"/>
    <s v="Patel, Aria"/>
  </r>
  <r>
    <x v="1"/>
    <x v="2"/>
    <x v="0"/>
    <s v="Carretera"/>
    <s v="High"/>
    <n v="1937"/>
    <n v="3"/>
    <n v="12"/>
    <n v="23244"/>
    <n v="2556.84"/>
    <n v="20687.16"/>
    <n v="5811"/>
    <s v="Patel, Aria"/>
  </r>
  <r>
    <x v="1"/>
    <x v="0"/>
    <x v="4"/>
    <s v="Amarilla"/>
    <s v="High"/>
    <n v="270"/>
    <n v="260"/>
    <n v="350"/>
    <n v="94500"/>
    <n v="11340"/>
    <n v="83160"/>
    <n v="70200"/>
    <s v="Kowalski, Sofia"/>
  </r>
  <r>
    <x v="1"/>
    <x v="0"/>
    <x v="4"/>
    <s v="Montana"/>
    <s v="High"/>
    <n v="1298"/>
    <n v="5"/>
    <n v="7"/>
    <n v="9086"/>
    <n v="1181.18"/>
    <n v="7904.82"/>
    <n v="6490"/>
    <s v="Kowalski, Sofia"/>
  </r>
  <r>
    <x v="1"/>
    <x v="0"/>
    <x v="4"/>
    <s v="Paseo"/>
    <s v="High"/>
    <n v="2641"/>
    <n v="10"/>
    <n v="20"/>
    <n v="52820"/>
    <n v="6866.6"/>
    <n v="45953.4"/>
    <n v="26410"/>
    <s v="Kowalski, Sofia"/>
  </r>
  <r>
    <x v="1"/>
    <x v="0"/>
    <x v="1"/>
    <s v="Paseo"/>
    <s v="High"/>
    <n v="2708"/>
    <n v="10"/>
    <n v="20"/>
    <n v="54160"/>
    <n v="7040.8"/>
    <n v="47119.199999999997"/>
    <n v="27080"/>
    <s v="Rivera, Carlos"/>
  </r>
  <r>
    <x v="1"/>
    <x v="0"/>
    <x v="3"/>
    <s v="Montana"/>
    <s v="High"/>
    <n v="293"/>
    <n v="5"/>
    <n v="7"/>
    <n v="2051"/>
    <n v="287.14"/>
    <n v="1763.8600000000001"/>
    <n v="1465"/>
    <s v="Zhang, Evelyn"/>
  </r>
  <r>
    <x v="1"/>
    <x v="3"/>
    <x v="1"/>
    <s v="Paseo"/>
    <s v="High"/>
    <n v="278"/>
    <n v="10"/>
    <n v="15"/>
    <n v="4170"/>
    <n v="583.79999999999995"/>
    <n v="3586.2"/>
    <n v="2780"/>
    <s v="Rivera, Carlos"/>
  </r>
  <r>
    <x v="1"/>
    <x v="0"/>
    <x v="2"/>
    <s v="Paseo"/>
    <s v="High"/>
    <n v="260"/>
    <n v="10"/>
    <n v="20"/>
    <n v="5200"/>
    <n v="728"/>
    <n v="4472"/>
    <n v="2600"/>
    <s v="Adeyemi, Jamal"/>
  </r>
  <r>
    <x v="1"/>
    <x v="4"/>
    <x v="2"/>
    <s v="Velo"/>
    <s v="High"/>
    <n v="1575"/>
    <n v="120"/>
    <n v="125"/>
    <n v="196875"/>
    <n v="27562.5"/>
    <n v="169312.5"/>
    <n v="189000"/>
    <s v="Adeyemi, Jamal"/>
  </r>
  <r>
    <x v="1"/>
    <x v="0"/>
    <x v="2"/>
    <s v="Montana"/>
    <s v="High"/>
    <n v="1368"/>
    <n v="5"/>
    <n v="7"/>
    <n v="9576"/>
    <n v="1436.4"/>
    <n v="8139.6"/>
    <n v="6840"/>
    <s v="Adeyemi, Jamal"/>
  </r>
  <r>
    <x v="2"/>
    <x v="3"/>
    <x v="1"/>
    <s v="Montana"/>
    <s v="None"/>
    <n v="921"/>
    <n v="5"/>
    <n v="15"/>
    <n v="13815"/>
    <n v="0"/>
    <n v="13815"/>
    <n v="9210"/>
    <s v="Rivera, Carlos"/>
  </r>
  <r>
    <x v="2"/>
    <x v="2"/>
    <x v="1"/>
    <s v="Velo"/>
    <s v="None"/>
    <n v="2161"/>
    <n v="120"/>
    <n v="12"/>
    <n v="25932"/>
    <n v="0"/>
    <n v="25932"/>
    <n v="6483"/>
    <s v="Rivera, Carlos"/>
  </r>
  <r>
    <x v="2"/>
    <x v="0"/>
    <x v="0"/>
    <s v="VTT"/>
    <s v="Low"/>
    <n v="1326"/>
    <n v="250"/>
    <n v="7"/>
    <n v="9282"/>
    <n v="92.82"/>
    <n v="9189.18"/>
    <n v="6630"/>
    <s v="Patel, Aria"/>
  </r>
  <r>
    <x v="2"/>
    <x v="0"/>
    <x v="2"/>
    <s v="Carretera"/>
    <s v="Low"/>
    <n v="1210"/>
    <n v="3"/>
    <n v="350"/>
    <n v="423500"/>
    <n v="4235"/>
    <n v="419265"/>
    <n v="314600"/>
    <s v="Adeyemi, Jamal"/>
  </r>
  <r>
    <x v="2"/>
    <x v="3"/>
    <x v="2"/>
    <s v="Montana"/>
    <s v="Low"/>
    <n v="2214"/>
    <n v="5"/>
    <n v="15"/>
    <n v="33210"/>
    <n v="332.1"/>
    <n v="32877.9"/>
    <n v="22140"/>
    <s v="Adeyemi, Jamal"/>
  </r>
  <r>
    <x v="2"/>
    <x v="0"/>
    <x v="1"/>
    <s v="VTT"/>
    <s v="Low"/>
    <n v="263"/>
    <n v="250"/>
    <n v="7"/>
    <n v="1841"/>
    <n v="18.41"/>
    <n v="1822.59"/>
    <n v="1315"/>
    <s v="Rivera, Carlos"/>
  </r>
  <r>
    <x v="2"/>
    <x v="1"/>
    <x v="1"/>
    <s v="Amarilla"/>
    <s v="Low"/>
    <n v="259"/>
    <n v="260"/>
    <n v="300"/>
    <n v="77700"/>
    <n v="1554"/>
    <n v="76146"/>
    <n v="64750"/>
    <s v="Rivera, Carlos"/>
  </r>
  <r>
    <x v="2"/>
    <x v="1"/>
    <x v="2"/>
    <s v="Amarilla"/>
    <s v="Low"/>
    <n v="1101"/>
    <n v="260"/>
    <n v="300"/>
    <n v="330300"/>
    <n v="6606"/>
    <n v="323694"/>
    <n v="275250"/>
    <s v="Adeyemi, Jamal"/>
  </r>
  <r>
    <x v="2"/>
    <x v="4"/>
    <x v="0"/>
    <s v="Paseo"/>
    <s v="Low"/>
    <n v="1774"/>
    <n v="10"/>
    <n v="125"/>
    <n v="221750"/>
    <n v="6652.5"/>
    <n v="215097.5"/>
    <n v="212880"/>
    <s v="Patel, Aria"/>
  </r>
  <r>
    <x v="2"/>
    <x v="3"/>
    <x v="0"/>
    <s v="Montana"/>
    <s v="Low"/>
    <n v="1967"/>
    <n v="5"/>
    <n v="15"/>
    <n v="29505"/>
    <n v="1180.2"/>
    <n v="28324.799999999999"/>
    <n v="19670"/>
    <s v="Patel, Aria"/>
  </r>
  <r>
    <x v="2"/>
    <x v="4"/>
    <x v="1"/>
    <s v="Paseo"/>
    <s v="Low"/>
    <n v="795"/>
    <n v="10"/>
    <n v="125"/>
    <n v="99375"/>
    <n v="3975"/>
    <n v="95400"/>
    <n v="95400"/>
    <s v="Rivera, Carlos"/>
  </r>
  <r>
    <x v="2"/>
    <x v="2"/>
    <x v="4"/>
    <s v="Velo"/>
    <s v="Low"/>
    <n v="1465"/>
    <n v="120"/>
    <n v="12"/>
    <n v="17580"/>
    <n v="703.2"/>
    <n v="16876.8"/>
    <n v="4395"/>
    <s v="Kowalski, Sofia"/>
  </r>
  <r>
    <x v="2"/>
    <x v="4"/>
    <x v="4"/>
    <s v="Paseo"/>
    <s v="Medium"/>
    <n v="2992"/>
    <n v="10"/>
    <n v="125"/>
    <n v="374000"/>
    <n v="18700"/>
    <n v="355300"/>
    <n v="359040"/>
    <s v="Kowalski, Sofia"/>
  </r>
  <r>
    <x v="2"/>
    <x v="4"/>
    <x v="3"/>
    <s v="Paseo"/>
    <s v="Medium"/>
    <n v="2385"/>
    <n v="10"/>
    <n v="125"/>
    <n v="298125"/>
    <n v="14906.25"/>
    <n v="283218.75"/>
    <n v="286200"/>
    <s v="Zhang, Evelyn"/>
  </r>
  <r>
    <x v="2"/>
    <x v="0"/>
    <x v="4"/>
    <s v="Carretera"/>
    <s v="Medium"/>
    <n v="1761"/>
    <n v="3"/>
    <n v="350"/>
    <n v="616350"/>
    <n v="43144.5"/>
    <n v="573205.5"/>
    <n v="457860"/>
    <s v="Kowalski, Sofia"/>
  </r>
  <r>
    <x v="2"/>
    <x v="3"/>
    <x v="3"/>
    <s v="Montana"/>
    <s v="Medium"/>
    <n v="2501"/>
    <n v="5"/>
    <n v="15"/>
    <n v="37515"/>
    <n v="3001.2"/>
    <n v="34513.800000000003"/>
    <n v="25010"/>
    <s v="Zhang, Evelyn"/>
  </r>
  <r>
    <x v="2"/>
    <x v="4"/>
    <x v="2"/>
    <s v="Paseo"/>
    <s v="Medium"/>
    <n v="1114"/>
    <n v="10"/>
    <n v="125"/>
    <n v="139250"/>
    <n v="11140"/>
    <n v="128110"/>
    <n v="133680"/>
    <s v="Adeyemi, Jamal"/>
  </r>
  <r>
    <x v="2"/>
    <x v="2"/>
    <x v="0"/>
    <s v="Velo"/>
    <s v="Medium"/>
    <n v="598"/>
    <n v="120"/>
    <n v="12"/>
    <n v="7176"/>
    <n v="574.08000000000004"/>
    <n v="6601.92"/>
    <n v="1794"/>
    <s v="Patel, Aria"/>
  </r>
  <r>
    <x v="2"/>
    <x v="0"/>
    <x v="4"/>
    <s v="Paseo"/>
    <s v="Medium"/>
    <n v="973"/>
    <n v="10"/>
    <n v="20"/>
    <n v="19460"/>
    <n v="1751.4"/>
    <n v="17708.599999999999"/>
    <n v="9730"/>
    <s v="Kowalski, Sofia"/>
  </r>
  <r>
    <x v="2"/>
    <x v="2"/>
    <x v="3"/>
    <s v="Velo"/>
    <s v="Medium"/>
    <n v="1967"/>
    <n v="120"/>
    <n v="12"/>
    <n v="23604"/>
    <n v="2124.36"/>
    <n v="21479.64"/>
    <n v="5901"/>
    <s v="Zhang, Evelyn"/>
  </r>
  <r>
    <x v="2"/>
    <x v="0"/>
    <x v="3"/>
    <s v="Paseo"/>
    <s v="High"/>
    <n v="1954"/>
    <n v="10"/>
    <n v="20"/>
    <n v="39080"/>
    <n v="3908"/>
    <n v="35172"/>
    <n v="19540"/>
    <s v="Zhang, Evelyn"/>
  </r>
  <r>
    <x v="2"/>
    <x v="1"/>
    <x v="4"/>
    <s v="Amarilla"/>
    <s v="High"/>
    <n v="2993"/>
    <n v="260"/>
    <n v="300"/>
    <n v="897900"/>
    <n v="89790"/>
    <n v="808110"/>
    <n v="748250"/>
    <s v="Kowalski, Sofia"/>
  </r>
  <r>
    <x v="2"/>
    <x v="0"/>
    <x v="4"/>
    <s v="VTT"/>
    <s v="High"/>
    <n v="1579"/>
    <n v="250"/>
    <n v="7"/>
    <n v="11053"/>
    <n v="1215.83"/>
    <n v="9837.17"/>
    <n v="7895"/>
    <s v="Kowalski, Sofia"/>
  </r>
  <r>
    <x v="2"/>
    <x v="0"/>
    <x v="1"/>
    <s v="Carretera"/>
    <s v="High"/>
    <n v="792"/>
    <n v="3"/>
    <n v="350"/>
    <n v="277200"/>
    <n v="30492"/>
    <n v="246708"/>
    <n v="205920"/>
    <s v="Rivera, Carlos"/>
  </r>
  <r>
    <x v="2"/>
    <x v="0"/>
    <x v="2"/>
    <s v="Paseo"/>
    <s v="High"/>
    <n v="1122"/>
    <n v="10"/>
    <n v="20"/>
    <n v="22440"/>
    <n v="2468.4"/>
    <n v="19971.599999999999"/>
    <n v="11220"/>
    <s v="Adeyemi, Jamal"/>
  </r>
  <r>
    <x v="2"/>
    <x v="3"/>
    <x v="4"/>
    <s v="Montana"/>
    <s v="High"/>
    <n v="677"/>
    <n v="5"/>
    <n v="15"/>
    <n v="10155"/>
    <n v="1218.5999999999999"/>
    <n v="8936.4"/>
    <n v="6770"/>
    <s v="Kowalski, Sofia"/>
  </r>
  <r>
    <x v="2"/>
    <x v="0"/>
    <x v="3"/>
    <s v="VTT"/>
    <s v="High"/>
    <n v="1491"/>
    <n v="250"/>
    <n v="7"/>
    <n v="10437"/>
    <n v="1252.44"/>
    <n v="9184.56"/>
    <n v="7455"/>
    <s v="Zhang, Evelyn"/>
  </r>
  <r>
    <x v="2"/>
    <x v="0"/>
    <x v="0"/>
    <s v="Carretera"/>
    <s v="High"/>
    <n v="923"/>
    <n v="3"/>
    <n v="350"/>
    <n v="323050"/>
    <n v="41996.5"/>
    <n v="281053.5"/>
    <n v="239980"/>
    <s v="Patel, Aria"/>
  </r>
  <r>
    <x v="2"/>
    <x v="0"/>
    <x v="3"/>
    <s v="Carretera"/>
    <s v="High"/>
    <n v="1790"/>
    <n v="3"/>
    <n v="350"/>
    <n v="626500"/>
    <n v="81445"/>
    <n v="545055"/>
    <n v="465400"/>
    <s v="Zhang, Evelyn"/>
  </r>
  <r>
    <x v="2"/>
    <x v="0"/>
    <x v="0"/>
    <s v="Paseo"/>
    <s v="High"/>
    <n v="2428"/>
    <n v="10"/>
    <n v="20"/>
    <n v="48560"/>
    <n v="6798.4"/>
    <n v="41761.599999999999"/>
    <n v="24280"/>
    <s v="Patel, Aria"/>
  </r>
  <r>
    <x v="2"/>
    <x v="0"/>
    <x v="2"/>
    <s v="VTT"/>
    <s v="High"/>
    <n v="2903"/>
    <n v="250"/>
    <n v="7"/>
    <n v="20321"/>
    <n v="2844.94"/>
    <n v="17476.060000000001"/>
    <n v="14515"/>
    <s v="Adeyemi, Jamal"/>
  </r>
  <r>
    <x v="2"/>
    <x v="1"/>
    <x v="0"/>
    <s v="Amarilla"/>
    <s v="High"/>
    <n v="888"/>
    <n v="260"/>
    <n v="300"/>
    <n v="266400"/>
    <n v="37296"/>
    <n v="229104"/>
    <n v="222000"/>
    <s v="Patel, Aria"/>
  </r>
  <r>
    <x v="2"/>
    <x v="0"/>
    <x v="1"/>
    <s v="Paseo"/>
    <s v="High"/>
    <n v="1158"/>
    <n v="10"/>
    <n v="20"/>
    <n v="23160"/>
    <n v="3474"/>
    <n v="19686"/>
    <n v="11580"/>
    <s v="Rivera, Carlos"/>
  </r>
  <r>
    <x v="2"/>
    <x v="2"/>
    <x v="2"/>
    <s v="Velo"/>
    <s v="High"/>
    <n v="500"/>
    <n v="120"/>
    <n v="12"/>
    <n v="6000"/>
    <n v="900"/>
    <n v="5100"/>
    <n v="1500"/>
    <s v="Adeyemi, Jamal"/>
  </r>
  <r>
    <x v="2"/>
    <x v="1"/>
    <x v="3"/>
    <s v="Amarilla"/>
    <s v="High"/>
    <n v="2475"/>
    <n v="260"/>
    <n v="300"/>
    <n v="742500"/>
    <n v="111375"/>
    <n v="631125"/>
    <n v="618750"/>
    <s v="Zhang, Evelyn"/>
  </r>
  <r>
    <x v="3"/>
    <x v="2"/>
    <x v="1"/>
    <s v="VTT"/>
    <s v="None"/>
    <n v="2838"/>
    <n v="250"/>
    <n v="12"/>
    <n v="34056"/>
    <n v="0"/>
    <n v="34056"/>
    <n v="8514"/>
    <s v="Rivera, Carlos"/>
  </r>
  <r>
    <x v="3"/>
    <x v="2"/>
    <x v="4"/>
    <s v="Amarilla"/>
    <s v="None"/>
    <n v="1953"/>
    <n v="260"/>
    <n v="12"/>
    <n v="23436"/>
    <n v="0"/>
    <n v="23436"/>
    <n v="5859"/>
    <s v="Kowalski, Sofia"/>
  </r>
  <r>
    <x v="3"/>
    <x v="4"/>
    <x v="1"/>
    <s v="Amarilla"/>
    <s v="None"/>
    <n v="4219.5"/>
    <n v="260"/>
    <n v="125"/>
    <n v="527437.5"/>
    <n v="0"/>
    <n v="527437.5"/>
    <n v="506340"/>
    <s v="Rivera, Carlos"/>
  </r>
  <r>
    <x v="3"/>
    <x v="1"/>
    <x v="4"/>
    <s v="Montana"/>
    <s v="Low"/>
    <n v="2301"/>
    <n v="5"/>
    <n v="300"/>
    <n v="690300"/>
    <n v="6903"/>
    <n v="683397"/>
    <n v="575250"/>
    <s v="Kowalski, Sofia"/>
  </r>
  <r>
    <x v="3"/>
    <x v="0"/>
    <x v="4"/>
    <s v="Paseo"/>
    <s v="Low"/>
    <n v="4492.5"/>
    <n v="10"/>
    <n v="7"/>
    <n v="31447.5"/>
    <n v="314.47500000000002"/>
    <n v="31133.024999999998"/>
    <n v="22462.5"/>
    <s v="Kowalski, Sofia"/>
  </r>
  <r>
    <x v="3"/>
    <x v="0"/>
    <x v="3"/>
    <s v="Velo"/>
    <s v="Low"/>
    <n v="3864"/>
    <n v="120"/>
    <n v="20"/>
    <n v="77280"/>
    <n v="772.80000000000007"/>
    <n v="76507.200000000012"/>
    <n v="38640"/>
    <s v="Zhang, Evelyn"/>
  </r>
  <r>
    <x v="3"/>
    <x v="0"/>
    <x v="0"/>
    <s v="VTT"/>
    <s v="Low"/>
    <n v="943.5"/>
    <n v="250"/>
    <n v="350"/>
    <n v="330225"/>
    <n v="3302.25"/>
    <n v="326922.75"/>
    <n v="245310"/>
    <s v="Patel, Aria"/>
  </r>
  <r>
    <x v="3"/>
    <x v="4"/>
    <x v="0"/>
    <s v="Carretera"/>
    <s v="Low"/>
    <n v="742.5"/>
    <n v="3"/>
    <n v="125"/>
    <n v="92812.5"/>
    <n v="1856.25"/>
    <n v="90956.25"/>
    <n v="89100"/>
    <s v="Patel, Aria"/>
  </r>
  <r>
    <x v="3"/>
    <x v="4"/>
    <x v="3"/>
    <s v="Carretera"/>
    <s v="Low"/>
    <n v="4243.5"/>
    <n v="3"/>
    <n v="125"/>
    <n v="530437.5"/>
    <n v="15913.125"/>
    <n v="514524.375"/>
    <n v="509220"/>
    <s v="Zhang, Evelyn"/>
  </r>
  <r>
    <x v="3"/>
    <x v="0"/>
    <x v="1"/>
    <s v="Carretera"/>
    <s v="Low"/>
    <n v="2580"/>
    <n v="3"/>
    <n v="20"/>
    <n v="51600"/>
    <n v="1548"/>
    <n v="50052"/>
    <n v="25800"/>
    <s v="Rivera, Carlos"/>
  </r>
  <r>
    <x v="3"/>
    <x v="2"/>
    <x v="2"/>
    <s v="VTT"/>
    <s v="Low"/>
    <n v="1916"/>
    <n v="250"/>
    <n v="12"/>
    <n v="22992"/>
    <n v="689.76"/>
    <n v="22302.240000000002"/>
    <n v="5748"/>
    <s v="Adeyemi, Jamal"/>
  </r>
  <r>
    <x v="3"/>
    <x v="0"/>
    <x v="0"/>
    <s v="Velo"/>
    <s v="Low"/>
    <n v="3850.5"/>
    <n v="120"/>
    <n v="20"/>
    <n v="77010"/>
    <n v="2310.3000000000002"/>
    <n v="74699.700000000012"/>
    <n v="38505"/>
    <s v="Patel, Aria"/>
  </r>
  <r>
    <x v="3"/>
    <x v="1"/>
    <x v="1"/>
    <s v="Paseo"/>
    <s v="Low"/>
    <n v="1414.5"/>
    <n v="10"/>
    <n v="300"/>
    <n v="424350"/>
    <n v="16974"/>
    <n v="407376"/>
    <n v="353625"/>
    <s v="Rivera, Carlos"/>
  </r>
  <r>
    <x v="3"/>
    <x v="4"/>
    <x v="2"/>
    <s v="Amarilla"/>
    <s v="Low"/>
    <n v="1074"/>
    <n v="260"/>
    <n v="125"/>
    <n v="134250"/>
    <n v="5370"/>
    <n v="128880"/>
    <n v="128880"/>
    <s v="Adeyemi, Jamal"/>
  </r>
  <r>
    <x v="3"/>
    <x v="1"/>
    <x v="2"/>
    <s v="Paseo"/>
    <s v="Medium"/>
    <n v="1607"/>
    <n v="10"/>
    <n v="300"/>
    <n v="482100"/>
    <n v="24105"/>
    <n v="457995"/>
    <n v="401750"/>
    <s v="Adeyemi, Jamal"/>
  </r>
  <r>
    <x v="3"/>
    <x v="3"/>
    <x v="3"/>
    <s v="Paseo"/>
    <s v="Medium"/>
    <n v="3801"/>
    <n v="10"/>
    <n v="15"/>
    <n v="57015"/>
    <n v="3420.8999999999996"/>
    <n v="53594.100000000006"/>
    <n v="38010"/>
    <s v="Zhang, Evelyn"/>
  </r>
  <r>
    <x v="3"/>
    <x v="0"/>
    <x v="2"/>
    <s v="Montana"/>
    <s v="Medium"/>
    <n v="980"/>
    <n v="5"/>
    <n v="350"/>
    <n v="343000"/>
    <n v="20580"/>
    <n v="322420"/>
    <n v="254800"/>
    <s v="Adeyemi, Jamal"/>
  </r>
  <r>
    <x v="3"/>
    <x v="2"/>
    <x v="3"/>
    <s v="VTT"/>
    <s v="Medium"/>
    <n v="1738.5"/>
    <n v="250"/>
    <n v="12"/>
    <n v="20862"/>
    <n v="1460.34"/>
    <n v="19401.66"/>
    <n v="5215.5"/>
    <s v="Zhang, Evelyn"/>
  </r>
  <r>
    <x v="3"/>
    <x v="0"/>
    <x v="1"/>
    <s v="Paseo"/>
    <s v="Medium"/>
    <n v="1259"/>
    <n v="10"/>
    <n v="7"/>
    <n v="8813"/>
    <n v="705.04"/>
    <n v="8107.96"/>
    <n v="6295"/>
    <s v="Rivera, Carlos"/>
  </r>
  <r>
    <x v="3"/>
    <x v="0"/>
    <x v="3"/>
    <s v="VTT"/>
    <s v="Medium"/>
    <n v="574.5"/>
    <n v="250"/>
    <n v="350"/>
    <n v="201075"/>
    <n v="16086"/>
    <n v="184989"/>
    <n v="149370"/>
    <s v="Zhang, Evelyn"/>
  </r>
  <r>
    <x v="3"/>
    <x v="1"/>
    <x v="0"/>
    <s v="Montana"/>
    <s v="Medium"/>
    <n v="3802.5"/>
    <n v="5"/>
    <n v="300"/>
    <n v="1140750"/>
    <n v="102667.5"/>
    <n v="1038082.5"/>
    <n v="950625"/>
    <s v="Patel, Aria"/>
  </r>
  <r>
    <x v="3"/>
    <x v="3"/>
    <x v="4"/>
    <s v="Paseo"/>
    <s v="Medium"/>
    <n v="3675"/>
    <n v="10"/>
    <n v="15"/>
    <n v="55125"/>
    <n v="4961.25"/>
    <n v="50163.75"/>
    <n v="36750"/>
    <s v="Kowalski, Sofia"/>
  </r>
  <r>
    <x v="3"/>
    <x v="0"/>
    <x v="4"/>
    <s v="VTT"/>
    <s v="Medium"/>
    <n v="1351.5"/>
    <n v="250"/>
    <n v="350"/>
    <n v="473025"/>
    <n v="42572.25"/>
    <n v="430452.75"/>
    <n v="351390"/>
    <s v="Kowalski, Sofia"/>
  </r>
  <r>
    <x v="3"/>
    <x v="3"/>
    <x v="2"/>
    <s v="Velo"/>
    <s v="Medium"/>
    <n v="2628"/>
    <n v="120"/>
    <n v="15"/>
    <n v="39420"/>
    <n v="3547.8"/>
    <n v="35872.199999999997"/>
    <n v="26280"/>
    <s v="Adeyemi, Jamal"/>
  </r>
  <r>
    <x v="3"/>
    <x v="4"/>
    <x v="4"/>
    <s v="Carretera"/>
    <s v="High"/>
    <n v="3445.5"/>
    <n v="3"/>
    <n v="125"/>
    <n v="430687.5"/>
    <n v="43068.75"/>
    <n v="387618.75"/>
    <n v="413460"/>
    <s v="Kowalski, Sofia"/>
  </r>
  <r>
    <x v="3"/>
    <x v="3"/>
    <x v="1"/>
    <s v="Velo"/>
    <s v="High"/>
    <n v="510"/>
    <n v="120"/>
    <n v="15"/>
    <n v="7650"/>
    <n v="765"/>
    <n v="6885"/>
    <n v="5100"/>
    <s v="Rivera, Carlos"/>
  </r>
  <r>
    <x v="3"/>
    <x v="2"/>
    <x v="0"/>
    <s v="Amarilla"/>
    <s v="High"/>
    <n v="3520.5"/>
    <n v="260"/>
    <n v="12"/>
    <n v="42246"/>
    <n v="4224.6000000000004"/>
    <n v="38021.399999999994"/>
    <n v="10561.5"/>
    <s v="Patel, Aria"/>
  </r>
  <r>
    <x v="3"/>
    <x v="0"/>
    <x v="3"/>
    <s v="Paseo"/>
    <s v="High"/>
    <n v="2532"/>
    <n v="10"/>
    <n v="7"/>
    <n v="17724"/>
    <n v="1949.6399999999999"/>
    <n v="15774.36"/>
    <n v="12660"/>
    <s v="Zhang, Evelyn"/>
  </r>
  <r>
    <x v="3"/>
    <x v="1"/>
    <x v="3"/>
    <s v="Montana"/>
    <s v="High"/>
    <n v="1773"/>
    <n v="5"/>
    <n v="300"/>
    <n v="531900"/>
    <n v="63828"/>
    <n v="468072"/>
    <n v="443250"/>
    <s v="Zhang, Evelyn"/>
  </r>
  <r>
    <x v="3"/>
    <x v="0"/>
    <x v="2"/>
    <s v="Carretera"/>
    <s v="High"/>
    <n v="2579"/>
    <n v="3"/>
    <n v="20"/>
    <n v="51580"/>
    <n v="7221.2"/>
    <n v="44358.8"/>
    <n v="25790"/>
    <s v="Adeyemi, Jamal"/>
  </r>
  <r>
    <x v="3"/>
    <x v="0"/>
    <x v="1"/>
    <s v="Montana"/>
    <s v="High"/>
    <n v="1199"/>
    <n v="5"/>
    <n v="350"/>
    <n v="419650"/>
    <n v="58751"/>
    <n v="360899"/>
    <n v="311740"/>
    <s v="Rivera, Carlos"/>
  </r>
  <r>
    <x v="3"/>
    <x v="0"/>
    <x v="4"/>
    <s v="Velo"/>
    <s v="High"/>
    <n v="606"/>
    <n v="120"/>
    <n v="20"/>
    <n v="12120"/>
    <n v="1696.8000000000002"/>
    <n v="10423.200000000001"/>
    <n v="6060"/>
    <s v="Kowalski, Sofia"/>
  </r>
  <r>
    <x v="3"/>
    <x v="3"/>
    <x v="0"/>
    <s v="Paseo"/>
    <s v="High"/>
    <n v="1614"/>
    <n v="10"/>
    <n v="15"/>
    <n v="24210"/>
    <n v="3631.5"/>
    <n v="20578.5"/>
    <n v="16140"/>
    <s v="Patel, Aria"/>
  </r>
  <r>
    <x v="3"/>
    <x v="0"/>
    <x v="2"/>
    <s v="Paseo"/>
    <s v="High"/>
    <n v="2535"/>
    <n v="10"/>
    <n v="7"/>
    <n v="17745"/>
    <n v="2661.75"/>
    <n v="15083.25"/>
    <n v="12675"/>
    <s v="Adeyemi, Jamal"/>
  </r>
  <r>
    <x v="3"/>
    <x v="0"/>
    <x v="0"/>
    <s v="Paseo"/>
    <s v="High"/>
    <n v="723"/>
    <n v="10"/>
    <n v="7"/>
    <n v="5061"/>
    <n v="759.15000000000009"/>
    <n v="4301.8500000000004"/>
    <n v="3615"/>
    <s v="Patel, Aria"/>
  </r>
  <r>
    <x v="4"/>
    <x v="0"/>
    <x v="3"/>
    <s v="Paseo"/>
    <s v="Low"/>
    <n v="1030"/>
    <n v="10"/>
    <n v="7"/>
    <n v="7210"/>
    <n v="72.099999999999994"/>
    <n v="7137.9"/>
    <n v="5150"/>
    <s v="Zhang, Evelyn"/>
  </r>
  <r>
    <x v="4"/>
    <x v="0"/>
    <x v="2"/>
    <s v="Velo"/>
    <s v="Low"/>
    <n v="362"/>
    <n v="120"/>
    <n v="7"/>
    <n v="2534"/>
    <n v="25.34"/>
    <n v="2508.66"/>
    <n v="1810"/>
    <s v="Adeyemi, Jamal"/>
  </r>
  <r>
    <x v="4"/>
    <x v="1"/>
    <x v="3"/>
    <s v="Paseo"/>
    <s v="Low"/>
    <n v="918"/>
    <n v="10"/>
    <n v="300"/>
    <n v="275400"/>
    <n v="5508"/>
    <n v="269892"/>
    <n v="229500"/>
    <s v="Zhang, Evelyn"/>
  </r>
  <r>
    <x v="4"/>
    <x v="1"/>
    <x v="1"/>
    <s v="Paseo"/>
    <s v="Low"/>
    <n v="1728"/>
    <n v="10"/>
    <n v="300"/>
    <n v="518400"/>
    <n v="10368"/>
    <n v="508032"/>
    <n v="432000"/>
    <s v="Rivera, Carlos"/>
  </r>
  <r>
    <x v="4"/>
    <x v="4"/>
    <x v="1"/>
    <s v="Amarilla"/>
    <s v="Low"/>
    <n v="2276"/>
    <n v="260"/>
    <n v="125"/>
    <n v="284500"/>
    <n v="5690"/>
    <n v="278810"/>
    <n v="273120"/>
    <s v="Rivera, Carlos"/>
  </r>
  <r>
    <x v="4"/>
    <x v="0"/>
    <x v="0"/>
    <s v="Carretera"/>
    <s v="Low"/>
    <n v="831"/>
    <n v="3"/>
    <n v="20"/>
    <n v="16620"/>
    <n v="498.6"/>
    <n v="16121.4"/>
    <n v="8310"/>
    <s v="Patel, Aria"/>
  </r>
  <r>
    <x v="4"/>
    <x v="1"/>
    <x v="4"/>
    <s v="Paseo"/>
    <s v="Low"/>
    <n v="2918"/>
    <n v="10"/>
    <n v="300"/>
    <n v="875400"/>
    <n v="35016"/>
    <n v="840384"/>
    <n v="729500"/>
    <s v="Kowalski, Sofia"/>
  </r>
  <r>
    <x v="4"/>
    <x v="2"/>
    <x v="3"/>
    <s v="VTT"/>
    <s v="Low"/>
    <n v="866"/>
    <n v="250"/>
    <n v="12"/>
    <n v="10392"/>
    <n v="415.68"/>
    <n v="9976.32"/>
    <n v="2598"/>
    <s v="Zhang, Evelyn"/>
  </r>
  <r>
    <x v="4"/>
    <x v="0"/>
    <x v="3"/>
    <s v="Carretera"/>
    <s v="Medium"/>
    <n v="1563"/>
    <n v="3"/>
    <n v="20"/>
    <n v="31260"/>
    <n v="1563"/>
    <n v="29697"/>
    <n v="15630"/>
    <s v="Zhang, Evelyn"/>
  </r>
  <r>
    <x v="4"/>
    <x v="0"/>
    <x v="4"/>
    <s v="Paseo"/>
    <s v="Medium"/>
    <n v="2327"/>
    <n v="10"/>
    <n v="7"/>
    <n v="16289"/>
    <n v="814.45"/>
    <n v="15474.55"/>
    <n v="11635"/>
    <s v="Kowalski, Sofia"/>
  </r>
  <r>
    <x v="4"/>
    <x v="0"/>
    <x v="1"/>
    <s v="Montana"/>
    <s v="Medium"/>
    <n v="1460"/>
    <n v="5"/>
    <n v="350"/>
    <n v="511000"/>
    <n v="30660"/>
    <n v="480340"/>
    <n v="379600"/>
    <s v="Rivera, Carlos"/>
  </r>
  <r>
    <x v="4"/>
    <x v="3"/>
    <x v="1"/>
    <s v="Velo"/>
    <s v="Medium"/>
    <n v="1530"/>
    <n v="120"/>
    <n v="15"/>
    <n v="22950"/>
    <n v="1377"/>
    <n v="21573"/>
    <n v="15300"/>
    <s v="Rivera, Carlos"/>
  </r>
  <r>
    <x v="4"/>
    <x v="3"/>
    <x v="0"/>
    <s v="Velo"/>
    <s v="Medium"/>
    <n v="1262"/>
    <n v="120"/>
    <n v="15"/>
    <n v="18930"/>
    <n v="1325.1"/>
    <n v="17604.900000000001"/>
    <n v="12620"/>
    <s v="Patel, Aria"/>
  </r>
  <r>
    <x v="4"/>
    <x v="1"/>
    <x v="0"/>
    <s v="Paseo"/>
    <s v="Medium"/>
    <n v="1702"/>
    <n v="10"/>
    <n v="300"/>
    <n v="510600"/>
    <n v="35742"/>
    <n v="474858"/>
    <n v="425500"/>
    <s v="Patel, Aria"/>
  </r>
  <r>
    <x v="4"/>
    <x v="4"/>
    <x v="0"/>
    <s v="Amarilla"/>
    <s v="Medium"/>
    <n v="1645"/>
    <n v="260"/>
    <n v="125"/>
    <n v="205625"/>
    <n v="14393.75"/>
    <n v="191231.25"/>
    <n v="197400"/>
    <s v="Patel, Aria"/>
  </r>
  <r>
    <x v="4"/>
    <x v="0"/>
    <x v="0"/>
    <s v="Paseo"/>
    <s v="Medium"/>
    <n v="257"/>
    <n v="10"/>
    <n v="7"/>
    <n v="1799"/>
    <n v="143.91999999999999"/>
    <n v="1655.08"/>
    <n v="1285"/>
    <s v="Patel, Aria"/>
  </r>
  <r>
    <x v="4"/>
    <x v="0"/>
    <x v="1"/>
    <s v="Paseo"/>
    <s v="Medium"/>
    <n v="1095"/>
    <n v="10"/>
    <n v="7"/>
    <n v="7665"/>
    <n v="613.20000000000005"/>
    <n v="7051.8"/>
    <n v="5475"/>
    <s v="Rivera, Carlos"/>
  </r>
  <r>
    <x v="4"/>
    <x v="0"/>
    <x v="3"/>
    <s v="Montana"/>
    <s v="Medium"/>
    <n v="1666"/>
    <n v="5"/>
    <n v="350"/>
    <n v="583100"/>
    <n v="52479"/>
    <n v="530621"/>
    <n v="433160"/>
    <s v="Zhang, Evelyn"/>
  </r>
  <r>
    <x v="4"/>
    <x v="3"/>
    <x v="2"/>
    <s v="Velo"/>
    <s v="Medium"/>
    <n v="245"/>
    <n v="120"/>
    <n v="15"/>
    <n v="3675"/>
    <n v="330.75"/>
    <n v="3344.25"/>
    <n v="2450"/>
    <s v="Adeyemi, Jamal"/>
  </r>
  <r>
    <x v="4"/>
    <x v="2"/>
    <x v="1"/>
    <s v="VTT"/>
    <s v="Medium"/>
    <n v="880"/>
    <n v="250"/>
    <n v="12"/>
    <n v="10560"/>
    <n v="950.4"/>
    <n v="9609.6"/>
    <n v="2640"/>
    <s v="Rivera, Carlos"/>
  </r>
  <r>
    <x v="4"/>
    <x v="0"/>
    <x v="1"/>
    <s v="Carretera"/>
    <s v="Medium"/>
    <n v="663"/>
    <n v="3"/>
    <n v="20"/>
    <n v="13260"/>
    <n v="1193.4000000000001"/>
    <n v="12066.6"/>
    <n v="6630"/>
    <s v="Rivera, Carlos"/>
  </r>
  <r>
    <x v="4"/>
    <x v="0"/>
    <x v="4"/>
    <s v="Montana"/>
    <s v="High"/>
    <n v="2313"/>
    <n v="5"/>
    <n v="350"/>
    <n v="809550"/>
    <n v="80955"/>
    <n v="728595"/>
    <n v="601380"/>
    <s v="Kowalski, Sofia"/>
  </r>
  <r>
    <x v="4"/>
    <x v="1"/>
    <x v="2"/>
    <s v="Paseo"/>
    <s v="High"/>
    <n v="591"/>
    <n v="10"/>
    <n v="300"/>
    <n v="177300"/>
    <n v="17730"/>
    <n v="159570"/>
    <n v="147750"/>
    <s v="Adeyemi, Jamal"/>
  </r>
  <r>
    <x v="4"/>
    <x v="3"/>
    <x v="4"/>
    <s v="Velo"/>
    <s v="High"/>
    <n v="790"/>
    <n v="120"/>
    <n v="15"/>
    <n v="11850"/>
    <n v="1185"/>
    <n v="10665"/>
    <n v="7900"/>
    <s v="Kowalski, Sofia"/>
  </r>
  <r>
    <x v="4"/>
    <x v="4"/>
    <x v="2"/>
    <s v="VTT"/>
    <s v="High"/>
    <n v="341"/>
    <n v="250"/>
    <n v="125"/>
    <n v="42625"/>
    <n v="4262.5"/>
    <n v="38362.5"/>
    <n v="40920"/>
    <s v="Adeyemi, Jamal"/>
  </r>
  <r>
    <x v="4"/>
    <x v="0"/>
    <x v="2"/>
    <s v="Amarilla"/>
    <s v="High"/>
    <n v="2039"/>
    <n v="260"/>
    <n v="20"/>
    <n v="40780"/>
    <n v="4078"/>
    <n v="36702"/>
    <n v="20390"/>
    <s v="Adeyemi, Jamal"/>
  </r>
  <r>
    <x v="4"/>
    <x v="4"/>
    <x v="3"/>
    <s v="Amarilla"/>
    <s v="High"/>
    <n v="1433"/>
    <n v="260"/>
    <n v="125"/>
    <n v="179125"/>
    <n v="19703.75"/>
    <n v="159421.25"/>
    <n v="171960"/>
    <s v="Zhang, Evelyn"/>
  </r>
  <r>
    <x v="4"/>
    <x v="2"/>
    <x v="0"/>
    <s v="VTT"/>
    <s v="High"/>
    <n v="2109"/>
    <n v="250"/>
    <n v="12"/>
    <n v="25308"/>
    <n v="3036.96"/>
    <n v="22271.040000000001"/>
    <n v="6327"/>
    <s v="Patel, Aria"/>
  </r>
  <r>
    <x v="4"/>
    <x v="2"/>
    <x v="2"/>
    <s v="Montana"/>
    <s v="High"/>
    <n v="2661"/>
    <n v="5"/>
    <n v="12"/>
    <n v="31932"/>
    <n v="3831.84"/>
    <n v="28100.16"/>
    <n v="7983"/>
    <s v="Adeyemi, Jamal"/>
  </r>
  <r>
    <x v="4"/>
    <x v="0"/>
    <x v="4"/>
    <s v="Carretera"/>
    <s v="High"/>
    <n v="1743"/>
    <n v="3"/>
    <n v="20"/>
    <n v="34860"/>
    <n v="4880.3999999999996"/>
    <n v="29979.599999999999"/>
    <n v="17430"/>
    <s v="Kowalski, Sofia"/>
  </r>
  <r>
    <x v="4"/>
    <x v="0"/>
    <x v="0"/>
    <s v="Montana"/>
    <s v="High"/>
    <n v="200"/>
    <n v="5"/>
    <n v="350"/>
    <n v="70000"/>
    <n v="9800"/>
    <n v="60200"/>
    <n v="52000"/>
    <s v="Patel, Aria"/>
  </r>
  <r>
    <x v="4"/>
    <x v="4"/>
    <x v="4"/>
    <s v="Amarilla"/>
    <s v="High"/>
    <n v="2844"/>
    <n v="260"/>
    <n v="125"/>
    <n v="355500"/>
    <n v="49770"/>
    <n v="305730"/>
    <n v="341280"/>
    <s v="Kowalski, Sofia"/>
  </r>
  <r>
    <x v="4"/>
    <x v="0"/>
    <x v="2"/>
    <s v="Paseo"/>
    <s v="High"/>
    <n v="2851"/>
    <n v="10"/>
    <n v="350"/>
    <n v="997850"/>
    <n v="149677.5"/>
    <n v="848172.5"/>
    <n v="741260"/>
    <s v="Adeyemi, Jamal"/>
  </r>
  <r>
    <x v="4"/>
    <x v="3"/>
    <x v="3"/>
    <s v="Velo"/>
    <s v="High"/>
    <n v="2826"/>
    <n v="120"/>
    <n v="15"/>
    <n v="42390"/>
    <n v="6358.5"/>
    <n v="36031.5"/>
    <n v="28260"/>
    <s v="Zhang, Evelyn"/>
  </r>
  <r>
    <x v="4"/>
    <x v="2"/>
    <x v="4"/>
    <s v="VTT"/>
    <s v="High"/>
    <n v="1806"/>
    <n v="250"/>
    <n v="12"/>
    <n v="21672"/>
    <n v="3250.8"/>
    <n v="18421.2"/>
    <n v="5418"/>
    <s v="Kowalski, Sofia"/>
  </r>
  <r>
    <x v="5"/>
    <x v="3"/>
    <x v="3"/>
    <s v="Carretera"/>
    <s v="None"/>
    <n v="2178"/>
    <n v="3"/>
    <n v="15"/>
    <n v="32670"/>
    <n v="0"/>
    <n v="32670"/>
    <n v="21780"/>
    <s v="Zhang, Evelyn"/>
  </r>
  <r>
    <x v="5"/>
    <x v="3"/>
    <x v="1"/>
    <s v="Carretera"/>
    <s v="None"/>
    <n v="888"/>
    <n v="3"/>
    <n v="15"/>
    <n v="13320"/>
    <n v="0"/>
    <n v="13320"/>
    <n v="8880"/>
    <s v="Rivera, Carlos"/>
  </r>
  <r>
    <x v="5"/>
    <x v="3"/>
    <x v="2"/>
    <s v="Carretera"/>
    <s v="None"/>
    <n v="2470"/>
    <n v="3"/>
    <n v="15"/>
    <n v="37050"/>
    <n v="0"/>
    <n v="37050"/>
    <n v="24700"/>
    <s v="Adeyemi, Jamal"/>
  </r>
  <r>
    <x v="5"/>
    <x v="2"/>
    <x v="0"/>
    <s v="Montana"/>
    <s v="None"/>
    <n v="2518"/>
    <n v="5"/>
    <n v="12"/>
    <n v="30216"/>
    <n v="0"/>
    <n v="30216"/>
    <n v="7554"/>
    <s v="Patel, Aria"/>
  </r>
  <r>
    <x v="5"/>
    <x v="0"/>
    <x v="3"/>
    <s v="Montana"/>
    <s v="None"/>
    <n v="1899"/>
    <n v="5"/>
    <n v="20"/>
    <n v="37980"/>
    <n v="0"/>
    <n v="37980"/>
    <n v="18990"/>
    <s v="Zhang, Evelyn"/>
  </r>
  <r>
    <x v="5"/>
    <x v="2"/>
    <x v="1"/>
    <s v="Montana"/>
    <s v="None"/>
    <n v="1545"/>
    <n v="5"/>
    <n v="12"/>
    <n v="18540"/>
    <n v="0"/>
    <n v="18540"/>
    <n v="4635"/>
    <s v="Rivera, Carlos"/>
  </r>
  <r>
    <x v="5"/>
    <x v="3"/>
    <x v="2"/>
    <s v="Montana"/>
    <s v="None"/>
    <n v="2470"/>
    <n v="5"/>
    <n v="15"/>
    <n v="37050"/>
    <n v="0"/>
    <n v="37050"/>
    <n v="24700"/>
    <s v="Adeyemi, Jamal"/>
  </r>
  <r>
    <x v="5"/>
    <x v="2"/>
    <x v="0"/>
    <s v="Paseo"/>
    <s v="None"/>
    <n v="2518"/>
    <n v="10"/>
    <n v="12"/>
    <n v="30216"/>
    <n v="0"/>
    <n v="30216"/>
    <n v="7554"/>
    <s v="Patel, Aria"/>
  </r>
  <r>
    <x v="5"/>
    <x v="0"/>
    <x v="1"/>
    <s v="Paseo"/>
    <s v="None"/>
    <n v="1006"/>
    <n v="10"/>
    <n v="350"/>
    <n v="352100"/>
    <n v="0"/>
    <n v="352100"/>
    <n v="261560"/>
    <s v="Rivera, Carlos"/>
  </r>
  <r>
    <x v="5"/>
    <x v="0"/>
    <x v="1"/>
    <s v="Velo"/>
    <s v="None"/>
    <n v="1006"/>
    <n v="120"/>
    <n v="350"/>
    <n v="352100"/>
    <n v="0"/>
    <n v="352100"/>
    <n v="261560"/>
    <s v="Rivera, Carlos"/>
  </r>
  <r>
    <x v="5"/>
    <x v="2"/>
    <x v="1"/>
    <s v="Velo"/>
    <s v="None"/>
    <n v="1545"/>
    <n v="120"/>
    <n v="12"/>
    <n v="18540"/>
    <n v="0"/>
    <n v="18540"/>
    <n v="4635"/>
    <s v="Rivera, Carlos"/>
  </r>
  <r>
    <x v="5"/>
    <x v="3"/>
    <x v="3"/>
    <s v="VTT"/>
    <s v="None"/>
    <n v="2178"/>
    <n v="250"/>
    <n v="15"/>
    <n v="32670"/>
    <n v="0"/>
    <n v="32670"/>
    <n v="21780"/>
    <s v="Zhang, Evelyn"/>
  </r>
  <r>
    <x v="5"/>
    <x v="3"/>
    <x v="1"/>
    <s v="VTT"/>
    <s v="None"/>
    <n v="888"/>
    <n v="250"/>
    <n v="15"/>
    <n v="13320"/>
    <n v="0"/>
    <n v="13320"/>
    <n v="8880"/>
    <s v="Rivera, Carlos"/>
  </r>
  <r>
    <x v="5"/>
    <x v="0"/>
    <x v="3"/>
    <s v="Amarilla"/>
    <s v="None"/>
    <n v="1899"/>
    <n v="260"/>
    <n v="20"/>
    <n v="37980"/>
    <n v="0"/>
    <n v="37980"/>
    <n v="18990"/>
    <s v="Zhang, Evelyn"/>
  </r>
  <r>
    <x v="5"/>
    <x v="4"/>
    <x v="4"/>
    <s v="Paseo"/>
    <s v="Low"/>
    <n v="727"/>
    <n v="10"/>
    <n v="125"/>
    <n v="90875"/>
    <n v="908.75"/>
    <n v="89966.25"/>
    <n v="87240"/>
    <s v="Kowalski, Sofia"/>
  </r>
  <r>
    <x v="5"/>
    <x v="4"/>
    <x v="3"/>
    <s v="Paseo"/>
    <s v="Low"/>
    <n v="787"/>
    <n v="10"/>
    <n v="125"/>
    <n v="98375"/>
    <n v="983.75"/>
    <n v="97391.25"/>
    <n v="94440"/>
    <s v="Zhang, Evelyn"/>
  </r>
  <r>
    <x v="5"/>
    <x v="4"/>
    <x v="4"/>
    <s v="VTT"/>
    <s v="Low"/>
    <n v="727"/>
    <n v="250"/>
    <n v="125"/>
    <n v="90875"/>
    <n v="908.75"/>
    <n v="89966.25"/>
    <n v="87240"/>
    <s v="Kowalski, Sofia"/>
  </r>
  <r>
    <x v="5"/>
    <x v="4"/>
    <x v="3"/>
    <s v="VTT"/>
    <s v="Low"/>
    <n v="787"/>
    <n v="250"/>
    <n v="125"/>
    <n v="98375"/>
    <n v="983.75"/>
    <n v="97391.25"/>
    <n v="94440"/>
    <s v="Zhang, Evelyn"/>
  </r>
  <r>
    <x v="5"/>
    <x v="2"/>
    <x v="4"/>
    <s v="Montana"/>
    <s v="Low"/>
    <n v="1142"/>
    <n v="5"/>
    <n v="12"/>
    <n v="13704"/>
    <n v="274.08"/>
    <n v="13429.92"/>
    <n v="3426"/>
    <s v="Kowalski, Sofia"/>
  </r>
  <r>
    <x v="5"/>
    <x v="2"/>
    <x v="4"/>
    <s v="Paseo"/>
    <s v="Low"/>
    <n v="1142"/>
    <n v="10"/>
    <n v="12"/>
    <n v="13704"/>
    <n v="274.08"/>
    <n v="13429.92"/>
    <n v="3426"/>
    <s v="Kowalski, Sofia"/>
  </r>
  <r>
    <x v="5"/>
    <x v="4"/>
    <x v="2"/>
    <s v="Paseo"/>
    <s v="Low"/>
    <n v="662"/>
    <n v="10"/>
    <n v="125"/>
    <n v="82750"/>
    <n v="1655"/>
    <n v="81095"/>
    <n v="79440"/>
    <s v="Adeyemi, Jamal"/>
  </r>
  <r>
    <x v="5"/>
    <x v="4"/>
    <x v="2"/>
    <s v="VTT"/>
    <s v="Low"/>
    <n v="662"/>
    <n v="250"/>
    <n v="125"/>
    <n v="82750"/>
    <n v="1655"/>
    <n v="81095"/>
    <n v="79440"/>
    <s v="Adeyemi, Jamal"/>
  </r>
  <r>
    <x v="5"/>
    <x v="1"/>
    <x v="1"/>
    <s v="Carretera"/>
    <s v="Low"/>
    <n v="689"/>
    <n v="3"/>
    <n v="300"/>
    <n v="206700"/>
    <n v="6201"/>
    <n v="200499"/>
    <n v="172250"/>
    <s v="Rivera, Carlos"/>
  </r>
  <r>
    <x v="5"/>
    <x v="2"/>
    <x v="3"/>
    <s v="Montana"/>
    <s v="Low"/>
    <n v="1901"/>
    <n v="5"/>
    <n v="12"/>
    <n v="22812"/>
    <n v="684.36"/>
    <n v="22127.64"/>
    <n v="5703"/>
    <s v="Zhang, Evelyn"/>
  </r>
  <r>
    <x v="5"/>
    <x v="2"/>
    <x v="3"/>
    <s v="Paseo"/>
    <s v="Low"/>
    <n v="1901"/>
    <n v="10"/>
    <n v="12"/>
    <n v="22812"/>
    <n v="684.36"/>
    <n v="22127.64"/>
    <n v="5703"/>
    <s v="Zhang, Evelyn"/>
  </r>
  <r>
    <x v="5"/>
    <x v="1"/>
    <x v="1"/>
    <s v="Paseo"/>
    <s v="Low"/>
    <n v="689"/>
    <n v="10"/>
    <n v="300"/>
    <n v="206700"/>
    <n v="6201"/>
    <n v="200499"/>
    <n v="172250"/>
    <s v="Rivera, Carlos"/>
  </r>
  <r>
    <x v="5"/>
    <x v="4"/>
    <x v="1"/>
    <s v="Paseo"/>
    <s v="Low"/>
    <n v="1570"/>
    <n v="10"/>
    <n v="125"/>
    <n v="196250"/>
    <n v="5887.5"/>
    <n v="190362.5"/>
    <n v="188400"/>
    <s v="Rivera, Carlos"/>
  </r>
  <r>
    <x v="5"/>
    <x v="4"/>
    <x v="1"/>
    <s v="VTT"/>
    <s v="Low"/>
    <n v="1570"/>
    <n v="250"/>
    <n v="125"/>
    <n v="196250"/>
    <n v="5887.5"/>
    <n v="190362.5"/>
    <n v="188400"/>
    <s v="Rivera, Carlos"/>
  </r>
  <r>
    <x v="5"/>
    <x v="1"/>
    <x v="4"/>
    <s v="Carretera"/>
    <s v="Medium"/>
    <n v="991"/>
    <n v="3"/>
    <n v="300"/>
    <n v="297300"/>
    <n v="14865"/>
    <n v="282435"/>
    <n v="247750"/>
    <s v="Kowalski, Sofia"/>
  </r>
  <r>
    <x v="5"/>
    <x v="1"/>
    <x v="4"/>
    <s v="Paseo"/>
    <s v="Medium"/>
    <n v="991"/>
    <n v="10"/>
    <n v="300"/>
    <n v="297300"/>
    <n v="14865"/>
    <n v="282435"/>
    <n v="247750"/>
    <s v="Kowalski, Sofia"/>
  </r>
  <r>
    <x v="5"/>
    <x v="0"/>
    <x v="4"/>
    <s v="Paseo"/>
    <s v="Medium"/>
    <n v="602"/>
    <n v="10"/>
    <n v="350"/>
    <n v="210700"/>
    <n v="10535"/>
    <n v="200165"/>
    <n v="156520"/>
    <s v="Kowalski, Sofia"/>
  </r>
  <r>
    <x v="5"/>
    <x v="0"/>
    <x v="4"/>
    <s v="Velo"/>
    <s v="Medium"/>
    <n v="602"/>
    <n v="120"/>
    <n v="350"/>
    <n v="210700"/>
    <n v="10535"/>
    <n v="200165"/>
    <n v="156520"/>
    <s v="Kowalski, Sofia"/>
  </r>
  <r>
    <x v="5"/>
    <x v="3"/>
    <x v="0"/>
    <s v="Carretera"/>
    <s v="Medium"/>
    <n v="2844"/>
    <n v="3"/>
    <n v="15"/>
    <n v="42660"/>
    <n v="2559.6"/>
    <n v="40100.400000000001"/>
    <n v="28440"/>
    <s v="Patel, Aria"/>
  </r>
  <r>
    <x v="5"/>
    <x v="0"/>
    <x v="3"/>
    <s v="Paseo"/>
    <s v="Medium"/>
    <n v="1496"/>
    <n v="10"/>
    <n v="350"/>
    <n v="523600"/>
    <n v="31416"/>
    <n v="492184"/>
    <n v="388960"/>
    <s v="Zhang, Evelyn"/>
  </r>
  <r>
    <x v="5"/>
    <x v="0"/>
    <x v="3"/>
    <s v="Velo"/>
    <s v="Medium"/>
    <n v="1496"/>
    <n v="120"/>
    <n v="350"/>
    <n v="523600"/>
    <n v="31416"/>
    <n v="492184"/>
    <n v="388960"/>
    <s v="Zhang, Evelyn"/>
  </r>
  <r>
    <x v="5"/>
    <x v="0"/>
    <x v="2"/>
    <s v="Velo"/>
    <s v="Medium"/>
    <n v="1498"/>
    <n v="120"/>
    <n v="7"/>
    <n v="10486"/>
    <n v="629.16"/>
    <n v="9856.84"/>
    <n v="7490"/>
    <s v="Adeyemi, Jamal"/>
  </r>
  <r>
    <x v="5"/>
    <x v="3"/>
    <x v="0"/>
    <s v="VTT"/>
    <s v="Medium"/>
    <n v="2844"/>
    <n v="250"/>
    <n v="15"/>
    <n v="42660"/>
    <n v="2559.6"/>
    <n v="40100.400000000001"/>
    <n v="28440"/>
    <s v="Patel, Aria"/>
  </r>
  <r>
    <x v="5"/>
    <x v="0"/>
    <x v="2"/>
    <s v="VTT"/>
    <s v="Medium"/>
    <n v="1498"/>
    <n v="250"/>
    <n v="7"/>
    <n v="10486"/>
    <n v="629.16"/>
    <n v="9856.84"/>
    <n v="7490"/>
    <s v="Adeyemi, Jamal"/>
  </r>
  <r>
    <x v="5"/>
    <x v="0"/>
    <x v="0"/>
    <s v="Velo"/>
    <s v="Medium"/>
    <n v="1135"/>
    <n v="120"/>
    <n v="7"/>
    <n v="7945"/>
    <n v="556.15"/>
    <n v="7388.85"/>
    <n v="5675"/>
    <s v="Patel, Aria"/>
  </r>
  <r>
    <x v="5"/>
    <x v="0"/>
    <x v="0"/>
    <s v="Amarilla"/>
    <s v="Medium"/>
    <n v="1135"/>
    <n v="260"/>
    <n v="7"/>
    <n v="7945"/>
    <n v="556.15"/>
    <n v="7388.85"/>
    <n v="5675"/>
    <s v="Patel, Aria"/>
  </r>
  <r>
    <x v="5"/>
    <x v="1"/>
    <x v="3"/>
    <s v="Carretera"/>
    <s v="Medium"/>
    <n v="448"/>
    <n v="3"/>
    <n v="300"/>
    <n v="134400"/>
    <n v="9408"/>
    <n v="124992"/>
    <n v="112000"/>
    <s v="Zhang, Evelyn"/>
  </r>
  <r>
    <x v="5"/>
    <x v="1"/>
    <x v="3"/>
    <s v="Paseo"/>
    <s v="Medium"/>
    <n v="448"/>
    <n v="10"/>
    <n v="300"/>
    <n v="134400"/>
    <n v="9408"/>
    <n v="124992"/>
    <n v="112000"/>
    <s v="Zhang, Evelyn"/>
  </r>
  <r>
    <x v="5"/>
    <x v="0"/>
    <x v="4"/>
    <s v="Montana"/>
    <s v="Medium"/>
    <n v="1282"/>
    <n v="5"/>
    <n v="20"/>
    <n v="25640"/>
    <n v="2051.1999999999998"/>
    <n v="23588.799999999999"/>
    <n v="12820"/>
    <s v="Kowalski, Sofia"/>
  </r>
  <r>
    <x v="5"/>
    <x v="0"/>
    <x v="4"/>
    <s v="Amarilla"/>
    <s v="Medium"/>
    <n v="1282"/>
    <n v="260"/>
    <n v="20"/>
    <n v="25640"/>
    <n v="2051.1999999999998"/>
    <n v="23588.799999999999"/>
    <n v="12820"/>
    <s v="Kowalski, Sofia"/>
  </r>
  <r>
    <x v="5"/>
    <x v="0"/>
    <x v="0"/>
    <s v="Montana"/>
    <s v="Medium"/>
    <n v="708"/>
    <n v="5"/>
    <n v="20"/>
    <n v="14160"/>
    <n v="1132.8"/>
    <n v="13027.2"/>
    <n v="7080"/>
    <s v="Patel, Aria"/>
  </r>
  <r>
    <x v="5"/>
    <x v="0"/>
    <x v="1"/>
    <s v="Paseo"/>
    <s v="Medium"/>
    <n v="1366"/>
    <n v="10"/>
    <n v="20"/>
    <n v="27320"/>
    <n v="2185.6"/>
    <n v="25134.400000000001"/>
    <n v="13660"/>
    <s v="Rivera, Carlos"/>
  </r>
  <r>
    <x v="5"/>
    <x v="1"/>
    <x v="2"/>
    <s v="Paseo"/>
    <s v="Medium"/>
    <n v="2460"/>
    <n v="10"/>
    <n v="300"/>
    <n v="738000"/>
    <n v="59040"/>
    <n v="678960"/>
    <n v="615000"/>
    <s v="Adeyemi, Jamal"/>
  </r>
  <r>
    <x v="5"/>
    <x v="0"/>
    <x v="4"/>
    <s v="Velo"/>
    <s v="Medium"/>
    <n v="2907"/>
    <n v="120"/>
    <n v="7"/>
    <n v="20349"/>
    <n v="1627.92"/>
    <n v="18721.080000000002"/>
    <n v="14535"/>
    <s v="Kowalski, Sofia"/>
  </r>
  <r>
    <x v="5"/>
    <x v="0"/>
    <x v="1"/>
    <s v="Velo"/>
    <s v="Medium"/>
    <n v="2338"/>
    <n v="120"/>
    <n v="7"/>
    <n v="16366"/>
    <n v="1309.28"/>
    <n v="15056.72"/>
    <n v="11690"/>
    <s v="Rivera, Carlos"/>
  </r>
  <r>
    <x v="5"/>
    <x v="0"/>
    <x v="1"/>
    <s v="VTT"/>
    <s v="Medium"/>
    <n v="2338"/>
    <n v="250"/>
    <n v="7"/>
    <n v="16366"/>
    <n v="1309.28"/>
    <n v="15056.72"/>
    <n v="11690"/>
    <s v="Rivera, Carlos"/>
  </r>
  <r>
    <x v="5"/>
    <x v="0"/>
    <x v="0"/>
    <s v="Amarilla"/>
    <s v="Medium"/>
    <n v="708"/>
    <n v="260"/>
    <n v="20"/>
    <n v="14160"/>
    <n v="1132.8"/>
    <n v="13027.2"/>
    <n v="7080"/>
    <s v="Patel, Aria"/>
  </r>
  <r>
    <x v="5"/>
    <x v="0"/>
    <x v="4"/>
    <s v="Amarilla"/>
    <s v="Medium"/>
    <n v="2907"/>
    <n v="260"/>
    <n v="7"/>
    <n v="20349"/>
    <n v="1627.92"/>
    <n v="18721.080000000002"/>
    <n v="14535"/>
    <s v="Kowalski, Sofia"/>
  </r>
  <r>
    <x v="5"/>
    <x v="0"/>
    <x v="1"/>
    <s v="Amarilla"/>
    <s v="Medium"/>
    <n v="1366"/>
    <n v="260"/>
    <n v="20"/>
    <n v="27320"/>
    <n v="2185.6"/>
    <n v="25134.400000000001"/>
    <n v="13660"/>
    <s v="Rivera, Carlos"/>
  </r>
  <r>
    <x v="5"/>
    <x v="1"/>
    <x v="2"/>
    <s v="Amarilla"/>
    <s v="Medium"/>
    <n v="2460"/>
    <n v="260"/>
    <n v="300"/>
    <n v="738000"/>
    <n v="59040"/>
    <n v="678960"/>
    <n v="615000"/>
    <s v="Adeyemi, Jamal"/>
  </r>
  <r>
    <x v="5"/>
    <x v="1"/>
    <x v="0"/>
    <s v="Carretera"/>
    <s v="Medium"/>
    <n v="1094"/>
    <n v="3"/>
    <n v="300"/>
    <n v="328200"/>
    <n v="29538"/>
    <n v="298662"/>
    <n v="273500"/>
    <s v="Patel, Aria"/>
  </r>
  <r>
    <x v="5"/>
    <x v="1"/>
    <x v="0"/>
    <s v="Paseo"/>
    <s v="Medium"/>
    <n v="1094"/>
    <n v="10"/>
    <n v="300"/>
    <n v="328200"/>
    <n v="29538"/>
    <n v="298662"/>
    <n v="273500"/>
    <s v="Patel, Aria"/>
  </r>
  <r>
    <x v="5"/>
    <x v="0"/>
    <x v="2"/>
    <s v="Paseo"/>
    <s v="Medium"/>
    <n v="1038"/>
    <n v="10"/>
    <n v="20"/>
    <n v="20760"/>
    <n v="1868.4"/>
    <n v="18891.599999999999"/>
    <n v="10380"/>
    <s v="Adeyemi, Jamal"/>
  </r>
  <r>
    <x v="5"/>
    <x v="0"/>
    <x v="2"/>
    <s v="Amarilla"/>
    <s v="Medium"/>
    <n v="1038"/>
    <n v="260"/>
    <n v="20"/>
    <n v="20760"/>
    <n v="1868.4"/>
    <n v="18891.599999999999"/>
    <n v="10380"/>
    <s v="Adeyemi, Jamal"/>
  </r>
  <r>
    <x v="5"/>
    <x v="0"/>
    <x v="2"/>
    <s v="Carretera"/>
    <s v="High"/>
    <n v="886"/>
    <n v="3"/>
    <n v="350"/>
    <n v="310100"/>
    <n v="37212"/>
    <n v="272888"/>
    <n v="230360"/>
    <s v="Adeyemi, Jamal"/>
  </r>
  <r>
    <x v="5"/>
    <x v="0"/>
    <x v="2"/>
    <s v="Paseo"/>
    <s v="High"/>
    <n v="886"/>
    <n v="10"/>
    <n v="350"/>
    <n v="310100"/>
    <n v="37212"/>
    <n v="272888"/>
    <n v="230360"/>
    <s v="Adeyemi, Jamal"/>
  </r>
  <r>
    <x v="5"/>
    <x v="3"/>
    <x v="4"/>
    <s v="Carretera"/>
    <s v="High"/>
    <n v="2567"/>
    <n v="3"/>
    <n v="15"/>
    <n v="38505"/>
    <n v="5005.6499999999996"/>
    <n v="33499.35"/>
    <n v="25670"/>
    <s v="Kowalski, Sofia"/>
  </r>
  <r>
    <x v="5"/>
    <x v="3"/>
    <x v="4"/>
    <s v="VTT"/>
    <s v="High"/>
    <n v="2567"/>
    <n v="250"/>
    <n v="15"/>
    <n v="38505"/>
    <n v="5005.6499999999996"/>
    <n v="33499.35"/>
    <n v="25670"/>
    <s v="Kowalski, Sofia"/>
  </r>
  <r>
    <x v="5"/>
    <x v="2"/>
    <x v="2"/>
    <s v="Montana"/>
    <s v="High"/>
    <n v="604"/>
    <n v="5"/>
    <n v="12"/>
    <n v="7248"/>
    <n v="942.24"/>
    <n v="6305.76"/>
    <n v="1812"/>
    <s v="Adeyemi, Jamal"/>
  </r>
  <r>
    <x v="5"/>
    <x v="0"/>
    <x v="0"/>
    <s v="Paseo"/>
    <s v="High"/>
    <n v="2632"/>
    <n v="10"/>
    <n v="350"/>
    <n v="921200"/>
    <n v="119756"/>
    <n v="801444"/>
    <n v="684320"/>
    <s v="Patel, Aria"/>
  </r>
  <r>
    <x v="5"/>
    <x v="4"/>
    <x v="0"/>
    <s v="Paseo"/>
    <s v="High"/>
    <n v="1583"/>
    <n v="10"/>
    <n v="125"/>
    <n v="197875"/>
    <n v="25723.75"/>
    <n v="172151.25"/>
    <n v="189960"/>
    <s v="Patel, Aria"/>
  </r>
  <r>
    <x v="5"/>
    <x v="0"/>
    <x v="0"/>
    <s v="Velo"/>
    <s v="High"/>
    <n v="2632"/>
    <n v="120"/>
    <n v="350"/>
    <n v="921200"/>
    <n v="119756"/>
    <n v="801444"/>
    <n v="684320"/>
    <s v="Patel, Aria"/>
  </r>
  <r>
    <x v="5"/>
    <x v="0"/>
    <x v="3"/>
    <s v="Velo"/>
    <s v="High"/>
    <n v="1190"/>
    <n v="120"/>
    <n v="7"/>
    <n v="8330"/>
    <n v="1082.9000000000001"/>
    <n v="7247.1"/>
    <n v="5950"/>
    <s v="Zhang, Evelyn"/>
  </r>
  <r>
    <x v="5"/>
    <x v="2"/>
    <x v="2"/>
    <s v="Velo"/>
    <s v="High"/>
    <n v="604"/>
    <n v="120"/>
    <n v="12"/>
    <n v="7248"/>
    <n v="942.24"/>
    <n v="6305.76"/>
    <n v="1812"/>
    <s v="Adeyemi, Jamal"/>
  </r>
  <r>
    <x v="5"/>
    <x v="4"/>
    <x v="0"/>
    <s v="VTT"/>
    <s v="High"/>
    <n v="1583"/>
    <n v="250"/>
    <n v="125"/>
    <n v="197875"/>
    <n v="25723.75"/>
    <n v="172151.25"/>
    <n v="189960"/>
    <s v="Patel, Aria"/>
  </r>
  <r>
    <x v="5"/>
    <x v="0"/>
    <x v="3"/>
    <s v="Amarilla"/>
    <s v="High"/>
    <n v="1190"/>
    <n v="260"/>
    <n v="7"/>
    <n v="8330"/>
    <n v="1082.9000000000001"/>
    <n v="7247.1"/>
    <n v="5950"/>
    <s v="Zhang, Evelyn"/>
  </r>
  <r>
    <x v="6"/>
    <x v="4"/>
    <x v="0"/>
    <s v="Montana"/>
    <s v="None"/>
    <n v="2665.5"/>
    <n v="5"/>
    <n v="125"/>
    <n v="333187.5"/>
    <n v="0"/>
    <n v="333187.5"/>
    <n v="319860"/>
    <s v="Patel, Aria"/>
  </r>
  <r>
    <x v="6"/>
    <x v="2"/>
    <x v="1"/>
    <s v="Paseo"/>
    <s v="None"/>
    <n v="367"/>
    <n v="10"/>
    <n v="12"/>
    <n v="4404"/>
    <n v="0"/>
    <n v="4404"/>
    <n v="1101"/>
    <s v="Rivera, Carlos"/>
  </r>
  <r>
    <x v="6"/>
    <x v="0"/>
    <x v="1"/>
    <s v="Amarilla"/>
    <s v="None"/>
    <n v="1686"/>
    <n v="260"/>
    <n v="7"/>
    <n v="11802"/>
    <n v="0"/>
    <n v="11802"/>
    <n v="8430"/>
    <s v="Rivera, Carlos"/>
  </r>
  <r>
    <x v="6"/>
    <x v="0"/>
    <x v="4"/>
    <s v="Carretera"/>
    <s v="Low"/>
    <n v="2529"/>
    <n v="3"/>
    <n v="7"/>
    <n v="17703"/>
    <n v="177.03"/>
    <n v="17525.97"/>
    <n v="12645"/>
    <s v="Kowalski, Sofia"/>
  </r>
  <r>
    <x v="6"/>
    <x v="0"/>
    <x v="3"/>
    <s v="Montana"/>
    <s v="Low"/>
    <n v="1375.5"/>
    <n v="5"/>
    <n v="20"/>
    <n v="27510"/>
    <n v="275.10000000000002"/>
    <n v="27234.899999999998"/>
    <n v="13755"/>
    <s v="Zhang, Evelyn"/>
  </r>
  <r>
    <x v="6"/>
    <x v="4"/>
    <x v="2"/>
    <s v="Paseo"/>
    <s v="Low"/>
    <n v="1823"/>
    <n v="10"/>
    <n v="125"/>
    <n v="227875"/>
    <n v="2278.75"/>
    <n v="225596.25"/>
    <n v="218760"/>
    <s v="Adeyemi, Jamal"/>
  </r>
  <r>
    <x v="6"/>
    <x v="2"/>
    <x v="4"/>
    <s v="Paseo"/>
    <s v="Low"/>
    <n v="1369.5"/>
    <n v="10"/>
    <n v="12"/>
    <n v="16434"/>
    <n v="493.02"/>
    <n v="15940.98"/>
    <n v="4108.5"/>
    <s v="Kowalski, Sofia"/>
  </r>
  <r>
    <x v="6"/>
    <x v="0"/>
    <x v="4"/>
    <s v="Paseo"/>
    <s v="Low"/>
    <n v="3450"/>
    <n v="10"/>
    <n v="350"/>
    <n v="1207500"/>
    <n v="48300"/>
    <n v="1159200"/>
    <n v="897000"/>
    <s v="Kowalski, Sofia"/>
  </r>
  <r>
    <x v="6"/>
    <x v="4"/>
    <x v="3"/>
    <s v="Paseo"/>
    <s v="Low"/>
    <n v="2988"/>
    <n v="10"/>
    <n v="125"/>
    <n v="373500"/>
    <n v="14940"/>
    <n v="358560"/>
    <n v="358560"/>
    <s v="Zhang, Evelyn"/>
  </r>
  <r>
    <x v="6"/>
    <x v="0"/>
    <x v="2"/>
    <s v="Amarilla"/>
    <s v="Medium"/>
    <n v="1683"/>
    <n v="260"/>
    <n v="7"/>
    <n v="11781"/>
    <n v="589.04999999999995"/>
    <n v="11191.95"/>
    <n v="8415"/>
    <s v="Adeyemi, Jamal"/>
  </r>
  <r>
    <x v="6"/>
    <x v="4"/>
    <x v="4"/>
    <s v="Montana"/>
    <s v="Medium"/>
    <n v="3627"/>
    <n v="5"/>
    <n v="125"/>
    <n v="453375"/>
    <n v="22668.75"/>
    <n v="430706.25"/>
    <n v="435240"/>
    <s v="Kowalski, Sofia"/>
  </r>
  <r>
    <x v="6"/>
    <x v="4"/>
    <x v="1"/>
    <s v="Paseo"/>
    <s v="Medium"/>
    <n v="3513"/>
    <n v="10"/>
    <n v="125"/>
    <n v="439125"/>
    <n v="30738.75"/>
    <n v="408386.25"/>
    <n v="421560"/>
    <s v="Rivera, Carlos"/>
  </r>
  <r>
    <x v="6"/>
    <x v="1"/>
    <x v="3"/>
    <s v="Velo"/>
    <s v="Medium"/>
    <n v="1659"/>
    <n v="120"/>
    <n v="300"/>
    <n v="497700"/>
    <n v="34839"/>
    <n v="462861"/>
    <n v="414750"/>
    <s v="Zhang, Evelyn"/>
  </r>
  <r>
    <x v="6"/>
    <x v="0"/>
    <x v="1"/>
    <s v="Montana"/>
    <s v="Medium"/>
    <n v="645"/>
    <n v="5"/>
    <n v="20"/>
    <n v="12900"/>
    <n v="1032"/>
    <n v="11868"/>
    <n v="6450"/>
    <s v="Rivera, Carlos"/>
  </r>
  <r>
    <x v="6"/>
    <x v="0"/>
    <x v="4"/>
    <s v="VTT"/>
    <s v="Medium"/>
    <n v="436.5"/>
    <n v="250"/>
    <n v="20"/>
    <n v="8730"/>
    <n v="698.40000000000009"/>
    <n v="8031.5999999999995"/>
    <n v="4365"/>
    <s v="Kowalski, Sofia"/>
  </r>
  <r>
    <x v="6"/>
    <x v="1"/>
    <x v="0"/>
    <s v="Velo"/>
    <s v="Medium"/>
    <n v="3793.5"/>
    <n v="120"/>
    <n v="300"/>
    <n v="1138050"/>
    <n v="102424.5"/>
    <n v="1035625.5"/>
    <n v="948375"/>
    <s v="Patel, Aria"/>
  </r>
  <r>
    <x v="6"/>
    <x v="0"/>
    <x v="1"/>
    <s v="Velo"/>
    <s v="Medium"/>
    <n v="1307"/>
    <n v="120"/>
    <n v="350"/>
    <n v="457450"/>
    <n v="41170.5"/>
    <n v="416279.5"/>
    <n v="339820"/>
    <s v="Rivera, Carlos"/>
  </r>
  <r>
    <x v="6"/>
    <x v="0"/>
    <x v="0"/>
    <s v="Carretera"/>
    <s v="Medium"/>
    <n v="819"/>
    <n v="3"/>
    <n v="7"/>
    <n v="5733"/>
    <n v="515.97"/>
    <n v="5217.03"/>
    <n v="4095"/>
    <s v="Patel, Aria"/>
  </r>
  <r>
    <x v="6"/>
    <x v="3"/>
    <x v="0"/>
    <s v="Amarilla"/>
    <s v="Medium"/>
    <n v="1630.5"/>
    <n v="260"/>
    <n v="15"/>
    <n v="24457.5"/>
    <n v="2201.1750000000002"/>
    <n v="22256.324999999997"/>
    <n v="16305"/>
    <s v="Patel, Aria"/>
  </r>
  <r>
    <x v="6"/>
    <x v="0"/>
    <x v="3"/>
    <s v="Velo"/>
    <s v="High"/>
    <n v="639"/>
    <n v="120"/>
    <n v="350"/>
    <n v="223650"/>
    <n v="22365"/>
    <n v="201285"/>
    <n v="166140"/>
    <s v="Zhang, Evelyn"/>
  </r>
  <r>
    <x v="6"/>
    <x v="3"/>
    <x v="2"/>
    <s v="VTT"/>
    <s v="High"/>
    <n v="641"/>
    <n v="250"/>
    <n v="15"/>
    <n v="9615"/>
    <n v="961.5"/>
    <n v="8653.5"/>
    <n v="6410"/>
    <s v="Adeyemi, Jamal"/>
  </r>
  <r>
    <x v="6"/>
    <x v="3"/>
    <x v="4"/>
    <s v="Amarilla"/>
    <s v="High"/>
    <n v="3199.5"/>
    <n v="260"/>
    <n v="15"/>
    <n v="47992.5"/>
    <n v="5279.1749999999993"/>
    <n v="42713.324999999997"/>
    <n v="31995"/>
    <s v="Kowalski, Sofia"/>
  </r>
  <r>
    <x v="6"/>
    <x v="1"/>
    <x v="1"/>
    <s v="Carretera"/>
    <s v="High"/>
    <n v="2811"/>
    <n v="3"/>
    <n v="300"/>
    <n v="843300"/>
    <n v="92763"/>
    <n v="750537"/>
    <n v="702750"/>
    <s v="Rivera, Carlos"/>
  </r>
  <r>
    <x v="6"/>
    <x v="0"/>
    <x v="0"/>
    <s v="Paseo"/>
    <s v="High"/>
    <n v="2104.5"/>
    <n v="10"/>
    <n v="350"/>
    <n v="736575"/>
    <n v="81023.25"/>
    <n v="655551.75"/>
    <n v="547170"/>
    <s v="Patel, Aria"/>
  </r>
  <r>
    <x v="6"/>
    <x v="2"/>
    <x v="0"/>
    <s v="Paseo"/>
    <s v="High"/>
    <n v="4026"/>
    <n v="10"/>
    <n v="12"/>
    <n v="48312"/>
    <n v="5314.32"/>
    <n v="42997.68"/>
    <n v="12078"/>
    <s v="Patel, Aria"/>
  </r>
  <r>
    <x v="6"/>
    <x v="2"/>
    <x v="3"/>
    <s v="Paseo"/>
    <s v="High"/>
    <n v="2425.5"/>
    <n v="10"/>
    <n v="12"/>
    <n v="29106"/>
    <n v="3201.66"/>
    <n v="25904.340000000004"/>
    <n v="7276.5"/>
    <s v="Zhang, Evelyn"/>
  </r>
  <r>
    <x v="6"/>
    <x v="0"/>
    <x v="2"/>
    <s v="Velo"/>
    <s v="High"/>
    <n v="1395"/>
    <n v="120"/>
    <n v="350"/>
    <n v="488250"/>
    <n v="58590"/>
    <n v="429660"/>
    <n v="362700"/>
    <s v="Adeyemi, Jamal"/>
  </r>
  <r>
    <x v="6"/>
    <x v="3"/>
    <x v="3"/>
    <s v="VTT"/>
    <s v="High"/>
    <n v="3874.5"/>
    <n v="250"/>
    <n v="15"/>
    <n v="58117.5"/>
    <n v="6974.0999999999995"/>
    <n v="51143.399999999994"/>
    <n v="38745"/>
    <s v="Zhang, Evelyn"/>
  </r>
  <r>
    <x v="6"/>
    <x v="0"/>
    <x v="3"/>
    <s v="Amarilla"/>
    <s v="High"/>
    <n v="3421.5"/>
    <n v="260"/>
    <n v="7"/>
    <n v="23950.5"/>
    <n v="2874.06"/>
    <n v="21076.44"/>
    <n v="17107.5"/>
    <s v="Zhang, Evelyn"/>
  </r>
  <r>
    <x v="6"/>
    <x v="0"/>
    <x v="2"/>
    <s v="Montana"/>
    <s v="High"/>
    <n v="2255"/>
    <n v="5"/>
    <n v="20"/>
    <n v="45100"/>
    <n v="5863"/>
    <n v="39237"/>
    <n v="22550"/>
    <s v="Adeyemi, Jamal"/>
  </r>
  <r>
    <x v="6"/>
    <x v="2"/>
    <x v="2"/>
    <s v="Paseo"/>
    <s v="High"/>
    <n v="571"/>
    <n v="10"/>
    <n v="12"/>
    <n v="6852"/>
    <n v="890.76"/>
    <n v="5961.24"/>
    <n v="1713"/>
    <s v="Adeyemi, Jamal"/>
  </r>
  <r>
    <x v="6"/>
    <x v="1"/>
    <x v="2"/>
    <s v="Carretera"/>
    <s v="High"/>
    <n v="801"/>
    <n v="3"/>
    <n v="300"/>
    <n v="240300"/>
    <n v="33642"/>
    <n v="206658"/>
    <n v="200250"/>
    <s v="Adeyemi, Jamal"/>
  </r>
  <r>
    <x v="6"/>
    <x v="1"/>
    <x v="4"/>
    <s v="Velo"/>
    <s v="High"/>
    <n v="2460"/>
    <n v="120"/>
    <n v="300"/>
    <n v="738000"/>
    <n v="103320"/>
    <n v="634680"/>
    <n v="615000"/>
    <s v="Kowalski, Sofia"/>
  </r>
  <r>
    <x v="6"/>
    <x v="0"/>
    <x v="0"/>
    <s v="VTT"/>
    <s v="High"/>
    <n v="865.5"/>
    <n v="250"/>
    <n v="20"/>
    <n v="17310"/>
    <n v="2596.5"/>
    <n v="14713.5"/>
    <n v="8655"/>
    <s v="Patel, Aria"/>
  </r>
  <r>
    <x v="6"/>
    <x v="3"/>
    <x v="1"/>
    <s v="VTT"/>
    <s v="High"/>
    <n v="492"/>
    <n v="250"/>
    <n v="15"/>
    <n v="7380"/>
    <n v="1107"/>
    <n v="6273"/>
    <n v="4920"/>
    <s v="Rivera, Carlos"/>
  </r>
  <r>
    <x v="7"/>
    <x v="1"/>
    <x v="2"/>
    <s v="Montana"/>
    <s v="None"/>
    <n v="958"/>
    <n v="5"/>
    <n v="300"/>
    <n v="287400"/>
    <n v="0"/>
    <n v="287400"/>
    <n v="239500"/>
    <s v="Adeyemi, Jamal"/>
  </r>
  <r>
    <x v="7"/>
    <x v="0"/>
    <x v="2"/>
    <s v="Paseo"/>
    <s v="None"/>
    <n v="883"/>
    <n v="10"/>
    <n v="7"/>
    <n v="6181"/>
    <n v="0"/>
    <n v="6181"/>
    <n v="4415"/>
    <s v="Adeyemi, Jamal"/>
  </r>
  <r>
    <x v="7"/>
    <x v="4"/>
    <x v="4"/>
    <s v="Velo"/>
    <s v="None"/>
    <n v="2821"/>
    <n v="120"/>
    <n v="125"/>
    <n v="352625"/>
    <n v="0"/>
    <n v="352625"/>
    <n v="338520"/>
    <s v="Kowalski, Sofia"/>
  </r>
  <r>
    <x v="7"/>
    <x v="2"/>
    <x v="4"/>
    <s v="Amarilla"/>
    <s v="None"/>
    <n v="2141"/>
    <n v="260"/>
    <n v="12"/>
    <n v="25692"/>
    <n v="0"/>
    <n v="25692"/>
    <n v="6423"/>
    <s v="Kowalski, Sofia"/>
  </r>
  <r>
    <x v="7"/>
    <x v="0"/>
    <x v="0"/>
    <s v="Montana"/>
    <s v="Low"/>
    <n v="1830"/>
    <n v="5"/>
    <n v="7"/>
    <n v="12810"/>
    <n v="128.1"/>
    <n v="12681.9"/>
    <n v="9150"/>
    <s v="Patel, Aria"/>
  </r>
  <r>
    <x v="7"/>
    <x v="4"/>
    <x v="0"/>
    <s v="Velo"/>
    <s v="Low"/>
    <n v="923"/>
    <n v="120"/>
    <n v="125"/>
    <n v="115375"/>
    <n v="1153.75"/>
    <n v="114221.25"/>
    <n v="110760"/>
    <s v="Patel, Aria"/>
  </r>
  <r>
    <x v="7"/>
    <x v="1"/>
    <x v="0"/>
    <s v="VTT"/>
    <s v="Low"/>
    <n v="1874"/>
    <n v="250"/>
    <n v="300"/>
    <n v="562200"/>
    <n v="16866"/>
    <n v="545334"/>
    <n v="468500"/>
    <s v="Patel, Aria"/>
  </r>
  <r>
    <x v="7"/>
    <x v="0"/>
    <x v="2"/>
    <s v="VTT"/>
    <s v="Low"/>
    <n v="1642"/>
    <n v="250"/>
    <n v="350"/>
    <n v="574700"/>
    <n v="17241"/>
    <n v="557459"/>
    <n v="426920"/>
    <s v="Adeyemi, Jamal"/>
  </r>
  <r>
    <x v="7"/>
    <x v="1"/>
    <x v="1"/>
    <s v="Montana"/>
    <s v="Low"/>
    <n v="1859"/>
    <n v="5"/>
    <n v="300"/>
    <n v="557700"/>
    <n v="22308"/>
    <n v="535392"/>
    <n v="464750"/>
    <s v="Rivera, Carlos"/>
  </r>
  <r>
    <x v="7"/>
    <x v="2"/>
    <x v="2"/>
    <s v="Amarilla"/>
    <s v="Medium"/>
    <n v="1123"/>
    <n v="260"/>
    <n v="12"/>
    <n v="13476"/>
    <n v="673.8"/>
    <n v="12802.2"/>
    <n v="3369"/>
    <s v="Adeyemi, Jamal"/>
  </r>
  <r>
    <x v="7"/>
    <x v="0"/>
    <x v="4"/>
    <s v="Velo"/>
    <s v="Medium"/>
    <n v="2832"/>
    <n v="120"/>
    <n v="20"/>
    <n v="56640"/>
    <n v="2832"/>
    <n v="53808"/>
    <n v="28320"/>
    <s v="Kowalski, Sofia"/>
  </r>
  <r>
    <x v="7"/>
    <x v="0"/>
    <x v="3"/>
    <s v="Velo"/>
    <s v="Medium"/>
    <n v="1579"/>
    <n v="120"/>
    <n v="20"/>
    <n v="31580"/>
    <n v="1579"/>
    <n v="30001"/>
    <n v="15790"/>
    <s v="Zhang, Evelyn"/>
  </r>
  <r>
    <x v="7"/>
    <x v="0"/>
    <x v="0"/>
    <s v="Amarilla"/>
    <s v="Medium"/>
    <n v="552"/>
    <n v="260"/>
    <n v="350"/>
    <n v="193200"/>
    <n v="9660"/>
    <n v="183540"/>
    <n v="143520"/>
    <s v="Patel, Aria"/>
  </r>
  <r>
    <x v="7"/>
    <x v="3"/>
    <x v="4"/>
    <s v="Paseo"/>
    <s v="Medium"/>
    <n v="2198"/>
    <n v="10"/>
    <n v="15"/>
    <n v="32970"/>
    <n v="1978.2"/>
    <n v="30991.8"/>
    <n v="21980"/>
    <s v="Kowalski, Sofia"/>
  </r>
  <r>
    <x v="7"/>
    <x v="3"/>
    <x v="1"/>
    <s v="Paseo"/>
    <s v="Medium"/>
    <n v="1743"/>
    <n v="10"/>
    <n v="15"/>
    <n v="26145"/>
    <n v="1568.7"/>
    <n v="24576.3"/>
    <n v="17430"/>
    <s v="Rivera, Carlos"/>
  </r>
  <r>
    <x v="7"/>
    <x v="0"/>
    <x v="1"/>
    <s v="Velo"/>
    <s v="Medium"/>
    <n v="1001"/>
    <n v="120"/>
    <n v="20"/>
    <n v="20020"/>
    <n v="1201.2"/>
    <n v="18818.8"/>
    <n v="10010"/>
    <s v="Rivera, Carlos"/>
  </r>
  <r>
    <x v="7"/>
    <x v="2"/>
    <x v="0"/>
    <s v="Carretera"/>
    <s v="Medium"/>
    <n v="1884"/>
    <n v="3"/>
    <n v="12"/>
    <n v="22608"/>
    <n v="1582.56"/>
    <n v="21025.439999999999"/>
    <n v="5652"/>
    <s v="Patel, Aria"/>
  </r>
  <r>
    <x v="7"/>
    <x v="3"/>
    <x v="3"/>
    <s v="Paseo"/>
    <s v="Medium"/>
    <n v="2101"/>
    <n v="10"/>
    <n v="15"/>
    <n v="31515"/>
    <n v="2206.0500000000002"/>
    <n v="29308.95"/>
    <n v="21010"/>
    <s v="Zhang, Evelyn"/>
  </r>
  <r>
    <x v="7"/>
    <x v="0"/>
    <x v="2"/>
    <s v="Velo"/>
    <s v="Medium"/>
    <n v="609"/>
    <n v="120"/>
    <n v="20"/>
    <n v="12180"/>
    <n v="852.6"/>
    <n v="11327.4"/>
    <n v="6090"/>
    <s v="Adeyemi, Jamal"/>
  </r>
  <r>
    <x v="7"/>
    <x v="4"/>
    <x v="2"/>
    <s v="Carretera"/>
    <s v="Medium"/>
    <n v="1540"/>
    <n v="3"/>
    <n v="125"/>
    <n v="192500"/>
    <n v="15400"/>
    <n v="177100"/>
    <n v="184800"/>
    <s v="Adeyemi, Jamal"/>
  </r>
  <r>
    <x v="7"/>
    <x v="1"/>
    <x v="3"/>
    <s v="Montana"/>
    <s v="Medium"/>
    <n v="1562"/>
    <n v="5"/>
    <n v="300"/>
    <n v="468600"/>
    <n v="37488"/>
    <n v="431112"/>
    <n v="390500"/>
    <s v="Zhang, Evelyn"/>
  </r>
  <r>
    <x v="7"/>
    <x v="0"/>
    <x v="4"/>
    <s v="Paseo"/>
    <s v="Medium"/>
    <n v="678"/>
    <n v="10"/>
    <n v="7"/>
    <n v="4746"/>
    <n v="379.68"/>
    <n v="4366.32"/>
    <n v="3390"/>
    <s v="Kowalski, Sofia"/>
  </r>
  <r>
    <x v="7"/>
    <x v="0"/>
    <x v="1"/>
    <s v="Paseo"/>
    <s v="Medium"/>
    <n v="1598"/>
    <n v="10"/>
    <n v="7"/>
    <n v="11186"/>
    <n v="894.88"/>
    <n v="10291.120000000001"/>
    <n v="7990"/>
    <s v="Rivera, Carlos"/>
  </r>
  <r>
    <x v="7"/>
    <x v="0"/>
    <x v="3"/>
    <s v="VTT"/>
    <s v="Medium"/>
    <n v="381"/>
    <n v="250"/>
    <n v="350"/>
    <n v="133350"/>
    <n v="10668"/>
    <n v="122682"/>
    <n v="99060"/>
    <s v="Zhang, Evelyn"/>
  </r>
  <r>
    <x v="7"/>
    <x v="0"/>
    <x v="1"/>
    <s v="VTT"/>
    <s v="Medium"/>
    <n v="422"/>
    <n v="250"/>
    <n v="350"/>
    <n v="147700"/>
    <n v="11816"/>
    <n v="135884"/>
    <n v="109720"/>
    <s v="Rivera, Carlos"/>
  </r>
  <r>
    <x v="7"/>
    <x v="0"/>
    <x v="4"/>
    <s v="VTT"/>
    <s v="High"/>
    <n v="2807"/>
    <n v="250"/>
    <n v="350"/>
    <n v="982450"/>
    <n v="98245"/>
    <n v="884205"/>
    <n v="729820"/>
    <s v="Kowalski, Sofia"/>
  </r>
  <r>
    <x v="7"/>
    <x v="2"/>
    <x v="1"/>
    <s v="Amarilla"/>
    <s v="High"/>
    <n v="2574"/>
    <n v="260"/>
    <n v="12"/>
    <n v="30888"/>
    <n v="3088.8"/>
    <n v="27799.200000000001"/>
    <n v="7722"/>
    <s v="Rivera, Carlos"/>
  </r>
  <r>
    <x v="7"/>
    <x v="0"/>
    <x v="0"/>
    <s v="Paseo"/>
    <s v="High"/>
    <n v="2394"/>
    <n v="10"/>
    <n v="20"/>
    <n v="47880"/>
    <n v="5266.8"/>
    <n v="42613.2"/>
    <n v="23940"/>
    <s v="Patel, Aria"/>
  </r>
  <r>
    <x v="7"/>
    <x v="3"/>
    <x v="2"/>
    <s v="Paseo"/>
    <s v="High"/>
    <n v="1984"/>
    <n v="10"/>
    <n v="15"/>
    <n v="29760"/>
    <n v="3273.6"/>
    <n v="26486.400000000001"/>
    <n v="19840"/>
    <s v="Adeyemi, Jamal"/>
  </r>
  <r>
    <x v="7"/>
    <x v="0"/>
    <x v="3"/>
    <s v="Paseo"/>
    <s v="High"/>
    <n v="2696"/>
    <n v="10"/>
    <n v="7"/>
    <n v="18872"/>
    <n v="2453.36"/>
    <n v="16418.64"/>
    <n v="13480"/>
    <s v="Zhang, Evelyn"/>
  </r>
  <r>
    <x v="7"/>
    <x v="1"/>
    <x v="4"/>
    <s v="VTT"/>
    <s v="High"/>
    <n v="2541"/>
    <n v="250"/>
    <n v="300"/>
    <n v="762300"/>
    <n v="106722"/>
    <n v="655578"/>
    <n v="635250"/>
    <s v="Kowalski, Sofia"/>
  </r>
  <r>
    <x v="7"/>
    <x v="2"/>
    <x v="3"/>
    <s v="Amarilla"/>
    <s v="High"/>
    <n v="2475"/>
    <n v="260"/>
    <n v="12"/>
    <n v="29700"/>
    <n v="4158"/>
    <n v="25542"/>
    <n v="7425"/>
    <s v="Zhang, Evelyn"/>
  </r>
  <r>
    <x v="7"/>
    <x v="4"/>
    <x v="3"/>
    <s v="Carretera"/>
    <s v="High"/>
    <n v="1174"/>
    <n v="3"/>
    <n v="125"/>
    <n v="146750"/>
    <n v="22012.5"/>
    <n v="124737.5"/>
    <n v="140880"/>
    <s v="Zhang, Evelyn"/>
  </r>
  <r>
    <x v="7"/>
    <x v="4"/>
    <x v="1"/>
    <s v="Carretera"/>
    <s v="High"/>
    <n v="2767"/>
    <n v="3"/>
    <n v="125"/>
    <n v="345875"/>
    <n v="51881.25"/>
    <n v="293993.75"/>
    <n v="332040"/>
    <s v="Rivera, Carlos"/>
  </r>
  <r>
    <x v="7"/>
    <x v="3"/>
    <x v="0"/>
    <s v="Paseo"/>
    <s v="High"/>
    <n v="2559"/>
    <n v="10"/>
    <n v="15"/>
    <n v="38385"/>
    <n v="5757.75"/>
    <n v="32627.25"/>
    <n v="25590"/>
    <s v="Patel, Aria"/>
  </r>
  <r>
    <x v="8"/>
    <x v="0"/>
    <x v="1"/>
    <s v="Montana"/>
    <s v="None"/>
    <n v="2146"/>
    <n v="5"/>
    <n v="7"/>
    <n v="15022"/>
    <n v="0"/>
    <n v="15022"/>
    <n v="10730"/>
    <s v="Rivera, Carlos"/>
  </r>
  <r>
    <x v="8"/>
    <x v="3"/>
    <x v="2"/>
    <s v="Paseo"/>
    <s v="None"/>
    <n v="2472"/>
    <n v="10"/>
    <n v="15"/>
    <n v="37080"/>
    <n v="0"/>
    <n v="37080"/>
    <n v="24720"/>
    <s v="Adeyemi, Jamal"/>
  </r>
  <r>
    <x v="8"/>
    <x v="1"/>
    <x v="3"/>
    <s v="VTT"/>
    <s v="None"/>
    <n v="2151"/>
    <n v="250"/>
    <n v="300"/>
    <n v="645300"/>
    <n v="0"/>
    <n v="645300"/>
    <n v="537750"/>
    <s v="Zhang, Evelyn"/>
  </r>
  <r>
    <x v="8"/>
    <x v="2"/>
    <x v="0"/>
    <s v="Carretera"/>
    <s v="Low"/>
    <n v="1445"/>
    <n v="3"/>
    <n v="12"/>
    <n v="17340"/>
    <n v="173.4"/>
    <n v="17166.599999999999"/>
    <n v="4335"/>
    <s v="Patel, Aria"/>
  </r>
  <r>
    <x v="8"/>
    <x v="2"/>
    <x v="3"/>
    <s v="Carretera"/>
    <s v="Low"/>
    <n v="2671"/>
    <n v="3"/>
    <n v="12"/>
    <n v="32052"/>
    <n v="320.52"/>
    <n v="31731.48"/>
    <n v="8013"/>
    <s v="Zhang, Evelyn"/>
  </r>
  <r>
    <x v="8"/>
    <x v="3"/>
    <x v="1"/>
    <s v="Paseo"/>
    <s v="Low"/>
    <n v="747"/>
    <n v="10"/>
    <n v="15"/>
    <n v="11205"/>
    <n v="112.05"/>
    <n v="11092.95"/>
    <n v="7470"/>
    <s v="Rivera, Carlos"/>
  </r>
  <r>
    <x v="8"/>
    <x v="1"/>
    <x v="1"/>
    <s v="VTT"/>
    <s v="Low"/>
    <n v="986"/>
    <n v="250"/>
    <n v="300"/>
    <n v="295800"/>
    <n v="2958"/>
    <n v="292842"/>
    <n v="246500"/>
    <s v="Rivera, Carlos"/>
  </r>
  <r>
    <x v="8"/>
    <x v="2"/>
    <x v="4"/>
    <s v="Carretera"/>
    <s v="Low"/>
    <n v="1947"/>
    <n v="3"/>
    <n v="12"/>
    <n v="23364"/>
    <n v="700.92"/>
    <n v="22663.08"/>
    <n v="5841"/>
    <s v="Kowalski, Sofia"/>
  </r>
  <r>
    <x v="8"/>
    <x v="0"/>
    <x v="3"/>
    <s v="Montana"/>
    <s v="Low"/>
    <n v="544"/>
    <n v="5"/>
    <n v="7"/>
    <n v="3808"/>
    <n v="114.24"/>
    <n v="3693.76"/>
    <n v="2720"/>
    <s v="Zhang, Evelyn"/>
  </r>
  <r>
    <x v="8"/>
    <x v="3"/>
    <x v="0"/>
    <s v="Paseo"/>
    <s v="Low"/>
    <n v="218"/>
    <n v="10"/>
    <n v="15"/>
    <n v="3270"/>
    <n v="130.80000000000001"/>
    <n v="3139.2"/>
    <n v="2180"/>
    <s v="Patel, Aria"/>
  </r>
  <r>
    <x v="8"/>
    <x v="0"/>
    <x v="0"/>
    <s v="Paseo"/>
    <s v="Low"/>
    <n v="2074"/>
    <n v="10"/>
    <n v="20"/>
    <n v="41480"/>
    <n v="1659.2"/>
    <n v="39820.800000000003"/>
    <n v="20740"/>
    <s v="Patel, Aria"/>
  </r>
  <r>
    <x v="8"/>
    <x v="0"/>
    <x v="4"/>
    <s v="Paseo"/>
    <s v="Low"/>
    <n v="1056"/>
    <n v="10"/>
    <n v="20"/>
    <n v="21120"/>
    <n v="844.8"/>
    <n v="20275.2"/>
    <n v="10560"/>
    <s v="Kowalski, Sofia"/>
  </r>
  <r>
    <x v="8"/>
    <x v="0"/>
    <x v="1"/>
    <s v="Amarilla"/>
    <s v="Low"/>
    <n v="1907"/>
    <n v="260"/>
    <n v="350"/>
    <n v="667450"/>
    <n v="26698"/>
    <n v="640752"/>
    <n v="495820"/>
    <s v="Rivera, Carlos"/>
  </r>
  <r>
    <x v="8"/>
    <x v="3"/>
    <x v="3"/>
    <s v="Paseo"/>
    <s v="Medium"/>
    <n v="2620"/>
    <n v="10"/>
    <n v="15"/>
    <n v="39300"/>
    <n v="1965"/>
    <n v="37335"/>
    <n v="26200"/>
    <s v="Zhang, Evelyn"/>
  </r>
  <r>
    <x v="8"/>
    <x v="2"/>
    <x v="2"/>
    <s v="Carretera"/>
    <s v="Medium"/>
    <n v="562"/>
    <n v="3"/>
    <n v="12"/>
    <n v="6744"/>
    <n v="404.64"/>
    <n v="6339.36"/>
    <n v="1686"/>
    <s v="Adeyemi, Jamal"/>
  </r>
  <r>
    <x v="8"/>
    <x v="0"/>
    <x v="2"/>
    <s v="Amarilla"/>
    <s v="Medium"/>
    <n v="1679"/>
    <n v="260"/>
    <n v="350"/>
    <n v="587650"/>
    <n v="35259"/>
    <n v="552391"/>
    <n v="436540"/>
    <s v="Adeyemi, Jamal"/>
  </r>
  <r>
    <x v="8"/>
    <x v="0"/>
    <x v="3"/>
    <s v="Paseo"/>
    <s v="Medium"/>
    <n v="1535"/>
    <n v="10"/>
    <n v="20"/>
    <n v="30700"/>
    <n v="2149"/>
    <n v="28551"/>
    <n v="15350"/>
    <s v="Zhang, Evelyn"/>
  </r>
  <r>
    <x v="8"/>
    <x v="4"/>
    <x v="1"/>
    <s v="Velo"/>
    <s v="Medium"/>
    <n v="2087"/>
    <n v="120"/>
    <n v="125"/>
    <n v="260875"/>
    <n v="18261.25"/>
    <n v="242613.75"/>
    <n v="250440"/>
    <s v="Rivera, Carlos"/>
  </r>
  <r>
    <x v="8"/>
    <x v="0"/>
    <x v="3"/>
    <s v="Amarilla"/>
    <s v="Medium"/>
    <n v="2876"/>
    <n v="260"/>
    <n v="350"/>
    <n v="1006600"/>
    <n v="70462"/>
    <n v="936138"/>
    <n v="747760"/>
    <s v="Zhang, Evelyn"/>
  </r>
  <r>
    <x v="8"/>
    <x v="0"/>
    <x v="1"/>
    <s v="Paseo"/>
    <s v="Medium"/>
    <n v="1934"/>
    <n v="10"/>
    <n v="20"/>
    <n v="38680"/>
    <n v="3094.4"/>
    <n v="35585.599999999999"/>
    <n v="19340"/>
    <s v="Rivera, Carlos"/>
  </r>
  <r>
    <x v="8"/>
    <x v="0"/>
    <x v="2"/>
    <s v="Paseo"/>
    <s v="Medium"/>
    <n v="2993"/>
    <n v="10"/>
    <n v="20"/>
    <n v="59860"/>
    <n v="4788.8"/>
    <n v="55071.199999999997"/>
    <n v="29930"/>
    <s v="Adeyemi, Jamal"/>
  </r>
  <r>
    <x v="8"/>
    <x v="1"/>
    <x v="0"/>
    <s v="VTT"/>
    <s v="Medium"/>
    <n v="2134"/>
    <n v="250"/>
    <n v="300"/>
    <n v="640200"/>
    <n v="51216"/>
    <n v="588984"/>
    <n v="533500"/>
    <s v="Patel, Aria"/>
  </r>
  <r>
    <x v="8"/>
    <x v="4"/>
    <x v="0"/>
    <s v="Velo"/>
    <s v="Medium"/>
    <n v="567"/>
    <n v="120"/>
    <n v="125"/>
    <n v="70875"/>
    <n v="6378.75"/>
    <n v="64496.25"/>
    <n v="68040"/>
    <s v="Patel, Aria"/>
  </r>
  <r>
    <x v="8"/>
    <x v="4"/>
    <x v="2"/>
    <s v="Velo"/>
    <s v="Medium"/>
    <n v="2110"/>
    <n v="120"/>
    <n v="125"/>
    <n v="263750"/>
    <n v="23737.5"/>
    <n v="240012.5"/>
    <n v="253200"/>
    <s v="Adeyemi, Jamal"/>
  </r>
  <r>
    <x v="8"/>
    <x v="1"/>
    <x v="4"/>
    <s v="VTT"/>
    <s v="Medium"/>
    <n v="1867"/>
    <n v="250"/>
    <n v="300"/>
    <n v="560100"/>
    <n v="50409"/>
    <n v="509691"/>
    <n v="466750"/>
    <s v="Kowalski, Sofia"/>
  </r>
  <r>
    <x v="8"/>
    <x v="0"/>
    <x v="4"/>
    <s v="Amarilla"/>
    <s v="Medium"/>
    <n v="2071"/>
    <n v="260"/>
    <n v="350"/>
    <n v="724850"/>
    <n v="65236.5"/>
    <n v="659613.5"/>
    <n v="538460"/>
    <s v="Kowalski, Sofia"/>
  </r>
  <r>
    <x v="8"/>
    <x v="2"/>
    <x v="1"/>
    <s v="Carretera"/>
    <s v="Medium"/>
    <n v="1580"/>
    <n v="3"/>
    <n v="12"/>
    <n v="18960"/>
    <n v="1706.4"/>
    <n v="17253.599999999999"/>
    <n v="4740"/>
    <s v="Rivera, Carlos"/>
  </r>
  <r>
    <x v="8"/>
    <x v="0"/>
    <x v="4"/>
    <s v="Montana"/>
    <s v="High"/>
    <n v="2328"/>
    <n v="5"/>
    <n v="7"/>
    <n v="16296"/>
    <n v="1629.6"/>
    <n v="14666.4"/>
    <n v="11640"/>
    <s v="Kowalski, Sofia"/>
  </r>
  <r>
    <x v="8"/>
    <x v="4"/>
    <x v="4"/>
    <s v="Velo"/>
    <s v="High"/>
    <n v="1596"/>
    <n v="120"/>
    <n v="125"/>
    <n v="199500"/>
    <n v="19950"/>
    <n v="179550"/>
    <n v="191520"/>
    <s v="Kowalski, Sofia"/>
  </r>
  <r>
    <x v="8"/>
    <x v="1"/>
    <x v="2"/>
    <s v="VTT"/>
    <s v="High"/>
    <n v="432"/>
    <n v="250"/>
    <n v="300"/>
    <n v="129600"/>
    <n v="12960"/>
    <n v="116640"/>
    <n v="108000"/>
    <s v="Adeyemi, Jamal"/>
  </r>
  <r>
    <x v="8"/>
    <x v="0"/>
    <x v="0"/>
    <s v="Amarilla"/>
    <s v="High"/>
    <n v="707"/>
    <n v="260"/>
    <n v="350"/>
    <n v="247450"/>
    <n v="24745"/>
    <n v="222705"/>
    <n v="183820"/>
    <s v="Patel, Aria"/>
  </r>
  <r>
    <x v="8"/>
    <x v="0"/>
    <x v="2"/>
    <s v="Montana"/>
    <s v="High"/>
    <n v="2420"/>
    <n v="5"/>
    <n v="7"/>
    <n v="16940"/>
    <n v="2032.8"/>
    <n v="14907.2"/>
    <n v="12100"/>
    <s v="Adeyemi, Jamal"/>
  </r>
  <r>
    <x v="8"/>
    <x v="3"/>
    <x v="4"/>
    <s v="Paseo"/>
    <s v="High"/>
    <n v="1767"/>
    <n v="10"/>
    <n v="15"/>
    <n v="26505"/>
    <n v="3710.7"/>
    <n v="22794.3"/>
    <n v="17670"/>
    <s v="Kowalski, Sofia"/>
  </r>
  <r>
    <x v="8"/>
    <x v="0"/>
    <x v="0"/>
    <s v="Montana"/>
    <s v="High"/>
    <n v="388"/>
    <n v="5"/>
    <n v="7"/>
    <n v="2716"/>
    <n v="380.24"/>
    <n v="2335.7600000000002"/>
    <n v="1940"/>
    <s v="Patel, Aria"/>
  </r>
  <r>
    <x v="8"/>
    <x v="4"/>
    <x v="3"/>
    <s v="Velo"/>
    <s v="High"/>
    <n v="663"/>
    <n v="120"/>
    <n v="125"/>
    <n v="82875"/>
    <n v="12431.25"/>
    <n v="70443.75"/>
    <n v="79560"/>
    <s v="Zhang, Evelyn"/>
  </r>
  <r>
    <x v="9"/>
    <x v="0"/>
    <x v="4"/>
    <s v="Paseo"/>
    <s v="None"/>
    <n v="1143"/>
    <n v="10"/>
    <n v="7"/>
    <n v="8001"/>
    <n v="0"/>
    <n v="8001"/>
    <n v="5715"/>
    <s v="Kowalski, Sofia"/>
  </r>
  <r>
    <x v="9"/>
    <x v="0"/>
    <x v="4"/>
    <s v="Amarilla"/>
    <s v="None"/>
    <n v="1143"/>
    <n v="260"/>
    <n v="7"/>
    <n v="8001"/>
    <n v="0"/>
    <n v="8001"/>
    <n v="5715"/>
    <s v="Kowalski, Sofia"/>
  </r>
  <r>
    <x v="9"/>
    <x v="0"/>
    <x v="2"/>
    <s v="Carretera"/>
    <s v="Low"/>
    <n v="1397"/>
    <n v="3"/>
    <n v="350"/>
    <n v="488950"/>
    <n v="4889.5"/>
    <n v="484060.5"/>
    <n v="363220"/>
    <s v="Adeyemi, Jamal"/>
  </r>
  <r>
    <x v="9"/>
    <x v="0"/>
    <x v="2"/>
    <s v="VTT"/>
    <s v="Low"/>
    <n v="1397"/>
    <n v="250"/>
    <n v="350"/>
    <n v="488950"/>
    <n v="4889.5"/>
    <n v="484060.5"/>
    <n v="363220"/>
    <s v="Adeyemi, Jamal"/>
  </r>
  <r>
    <x v="9"/>
    <x v="2"/>
    <x v="0"/>
    <s v="Carretera"/>
    <s v="Low"/>
    <n v="1295"/>
    <n v="3"/>
    <n v="12"/>
    <n v="15540"/>
    <n v="310.8"/>
    <n v="15229.2"/>
    <n v="3885"/>
    <s v="Patel, Aria"/>
  </r>
  <r>
    <x v="9"/>
    <x v="0"/>
    <x v="4"/>
    <s v="Montana"/>
    <s v="Low"/>
    <n v="1566"/>
    <n v="5"/>
    <n v="20"/>
    <n v="31320"/>
    <n v="626.4"/>
    <n v="30693.599999999999"/>
    <n v="15660"/>
    <s v="Kowalski, Sofia"/>
  </r>
  <r>
    <x v="9"/>
    <x v="2"/>
    <x v="0"/>
    <s v="Paseo"/>
    <s v="Low"/>
    <n v="1295"/>
    <n v="10"/>
    <n v="12"/>
    <n v="15540"/>
    <n v="310.8"/>
    <n v="15229.2"/>
    <n v="3885"/>
    <s v="Patel, Aria"/>
  </r>
  <r>
    <x v="9"/>
    <x v="0"/>
    <x v="4"/>
    <s v="Velo"/>
    <s v="Low"/>
    <n v="1566"/>
    <n v="120"/>
    <n v="20"/>
    <n v="31320"/>
    <n v="626.4"/>
    <n v="30693.599999999999"/>
    <n v="15660"/>
    <s v="Kowalski, Sofia"/>
  </r>
  <r>
    <x v="9"/>
    <x v="0"/>
    <x v="1"/>
    <s v="Velo"/>
    <s v="Low"/>
    <n v="2877"/>
    <n v="120"/>
    <n v="350"/>
    <n v="1006950"/>
    <n v="20139"/>
    <n v="986811"/>
    <n v="748020"/>
    <s v="Rivera, Carlos"/>
  </r>
  <r>
    <x v="9"/>
    <x v="0"/>
    <x v="1"/>
    <s v="VTT"/>
    <s v="Low"/>
    <n v="2877"/>
    <n v="250"/>
    <n v="350"/>
    <n v="1006950"/>
    <n v="20139"/>
    <n v="986811"/>
    <n v="748020"/>
    <s v="Rivera, Carlos"/>
  </r>
  <r>
    <x v="9"/>
    <x v="4"/>
    <x v="0"/>
    <s v="Paseo"/>
    <s v="Low"/>
    <n v="2009"/>
    <n v="10"/>
    <n v="125"/>
    <n v="251125"/>
    <n v="7533.75"/>
    <n v="243591.25"/>
    <n v="241080"/>
    <s v="Patel, Aria"/>
  </r>
  <r>
    <x v="9"/>
    <x v="4"/>
    <x v="0"/>
    <s v="Velo"/>
    <s v="Low"/>
    <n v="2009"/>
    <n v="120"/>
    <n v="125"/>
    <n v="251125"/>
    <n v="7533.75"/>
    <n v="243591.25"/>
    <n v="241080"/>
    <s v="Patel, Aria"/>
  </r>
  <r>
    <x v="9"/>
    <x v="3"/>
    <x v="2"/>
    <s v="Montana"/>
    <s v="Low"/>
    <n v="2031"/>
    <n v="5"/>
    <n v="15"/>
    <n v="30465"/>
    <n v="1218.5999999999999"/>
    <n v="29246.400000000001"/>
    <n v="20310"/>
    <s v="Adeyemi, Jamal"/>
  </r>
  <r>
    <x v="9"/>
    <x v="3"/>
    <x v="2"/>
    <s v="Paseo"/>
    <s v="Low"/>
    <n v="2031"/>
    <n v="10"/>
    <n v="15"/>
    <n v="30465"/>
    <n v="1218.5999999999999"/>
    <n v="29246.400000000001"/>
    <n v="20310"/>
    <s v="Adeyemi, Jamal"/>
  </r>
  <r>
    <x v="9"/>
    <x v="1"/>
    <x v="1"/>
    <s v="Carretera"/>
    <s v="Low"/>
    <n v="2021"/>
    <n v="3"/>
    <n v="300"/>
    <n v="606300"/>
    <n v="24252"/>
    <n v="582048"/>
    <n v="505250"/>
    <s v="Rivera, Carlos"/>
  </r>
  <r>
    <x v="9"/>
    <x v="1"/>
    <x v="1"/>
    <s v="Montana"/>
    <s v="Low"/>
    <n v="2021"/>
    <n v="5"/>
    <n v="300"/>
    <n v="606300"/>
    <n v="24252"/>
    <n v="582048"/>
    <n v="505250"/>
    <s v="Rivera, Carlos"/>
  </r>
  <r>
    <x v="9"/>
    <x v="0"/>
    <x v="3"/>
    <s v="Velo"/>
    <s v="Low"/>
    <n v="2177"/>
    <n v="120"/>
    <n v="350"/>
    <n v="761950"/>
    <n v="30478"/>
    <n v="731472"/>
    <n v="566020"/>
    <s v="Zhang, Evelyn"/>
  </r>
  <r>
    <x v="9"/>
    <x v="0"/>
    <x v="3"/>
    <s v="VTT"/>
    <s v="Low"/>
    <n v="2177"/>
    <n v="250"/>
    <n v="350"/>
    <n v="761950"/>
    <n v="30478"/>
    <n v="731472"/>
    <n v="566020"/>
    <s v="Zhang, Evelyn"/>
  </r>
  <r>
    <x v="9"/>
    <x v="0"/>
    <x v="2"/>
    <s v="Paseo"/>
    <s v="Medium"/>
    <n v="2689"/>
    <n v="10"/>
    <n v="7"/>
    <n v="18823"/>
    <n v="941.15"/>
    <n v="17881.849999999999"/>
    <n v="13445"/>
    <s v="Adeyemi, Jamal"/>
  </r>
  <r>
    <x v="9"/>
    <x v="0"/>
    <x v="2"/>
    <s v="VTT"/>
    <s v="Medium"/>
    <n v="2689"/>
    <n v="250"/>
    <n v="7"/>
    <n v="18823"/>
    <n v="941.15"/>
    <n v="17881.849999999999"/>
    <n v="13445"/>
    <s v="Adeyemi, Jamal"/>
  </r>
  <r>
    <x v="9"/>
    <x v="4"/>
    <x v="4"/>
    <s v="Paseo"/>
    <s v="Medium"/>
    <n v="861"/>
    <n v="10"/>
    <n v="125"/>
    <n v="107625"/>
    <n v="5381.25"/>
    <n v="102243.75"/>
    <n v="103320"/>
    <s v="Kowalski, Sofia"/>
  </r>
  <r>
    <x v="9"/>
    <x v="4"/>
    <x v="4"/>
    <s v="Velo"/>
    <s v="Medium"/>
    <n v="861"/>
    <n v="120"/>
    <n v="125"/>
    <n v="107625"/>
    <n v="5381.25"/>
    <n v="102243.75"/>
    <n v="103320"/>
    <s v="Kowalski, Sofia"/>
  </r>
  <r>
    <x v="9"/>
    <x v="3"/>
    <x v="4"/>
    <s v="Paseo"/>
    <s v="Medium"/>
    <n v="1153"/>
    <n v="10"/>
    <n v="15"/>
    <n v="17295"/>
    <n v="1037.7"/>
    <n v="16257.3"/>
    <n v="11530"/>
    <s v="Kowalski, Sofia"/>
  </r>
  <r>
    <x v="9"/>
    <x v="3"/>
    <x v="4"/>
    <s v="VTT"/>
    <s v="Medium"/>
    <n v="1153"/>
    <n v="250"/>
    <n v="15"/>
    <n v="17295"/>
    <n v="1037.7"/>
    <n v="16257.3"/>
    <n v="11530"/>
    <s v="Kowalski, Sofia"/>
  </r>
  <r>
    <x v="9"/>
    <x v="1"/>
    <x v="3"/>
    <s v="Carretera"/>
    <s v="Medium"/>
    <n v="2181"/>
    <n v="3"/>
    <n v="300"/>
    <n v="654300"/>
    <n v="45801"/>
    <n v="608499"/>
    <n v="545250"/>
    <s v="Zhang, Evelyn"/>
  </r>
  <r>
    <x v="9"/>
    <x v="0"/>
    <x v="3"/>
    <s v="Montana"/>
    <s v="Medium"/>
    <n v="1976"/>
    <n v="5"/>
    <n v="20"/>
    <n v="39520"/>
    <n v="2766.4"/>
    <n v="36753.599999999999"/>
    <n v="19760"/>
    <s v="Zhang, Evelyn"/>
  </r>
  <r>
    <x v="9"/>
    <x v="1"/>
    <x v="3"/>
    <s v="Montana"/>
    <s v="Medium"/>
    <n v="2181"/>
    <n v="5"/>
    <n v="300"/>
    <n v="654300"/>
    <n v="45801"/>
    <n v="608499"/>
    <n v="545250"/>
    <s v="Zhang, Evelyn"/>
  </r>
  <r>
    <x v="9"/>
    <x v="0"/>
    <x v="3"/>
    <s v="Velo"/>
    <s v="Medium"/>
    <n v="1976"/>
    <n v="120"/>
    <n v="20"/>
    <n v="39520"/>
    <n v="2766.4"/>
    <n v="36753.599999999999"/>
    <n v="19760"/>
    <s v="Zhang, Evelyn"/>
  </r>
  <r>
    <x v="9"/>
    <x v="3"/>
    <x v="3"/>
    <s v="Paseo"/>
    <s v="Medium"/>
    <n v="1227"/>
    <n v="10"/>
    <n v="15"/>
    <n v="18405"/>
    <n v="1656.45"/>
    <n v="16748.55"/>
    <n v="12270"/>
    <s v="Zhang, Evelyn"/>
  </r>
  <r>
    <x v="9"/>
    <x v="0"/>
    <x v="0"/>
    <s v="Velo"/>
    <s v="Medium"/>
    <n v="1269"/>
    <n v="120"/>
    <n v="350"/>
    <n v="444150"/>
    <n v="39973.5"/>
    <n v="404176.5"/>
    <n v="329940"/>
    <s v="Patel, Aria"/>
  </r>
  <r>
    <x v="9"/>
    <x v="3"/>
    <x v="3"/>
    <s v="VTT"/>
    <s v="Medium"/>
    <n v="1227"/>
    <n v="250"/>
    <n v="15"/>
    <n v="18405"/>
    <n v="1656.45"/>
    <n v="16748.55"/>
    <n v="12270"/>
    <s v="Zhang, Evelyn"/>
  </r>
  <r>
    <x v="9"/>
    <x v="0"/>
    <x v="0"/>
    <s v="Amarilla"/>
    <s v="Medium"/>
    <n v="1269"/>
    <n v="260"/>
    <n v="350"/>
    <n v="444150"/>
    <n v="39973.5"/>
    <n v="404176.5"/>
    <n v="329940"/>
    <s v="Patel, Aria"/>
  </r>
  <r>
    <x v="9"/>
    <x v="0"/>
    <x v="1"/>
    <s v="Paseo"/>
    <s v="Medium"/>
    <n v="360"/>
    <n v="10"/>
    <n v="7"/>
    <n v="2520"/>
    <n v="226.8"/>
    <n v="2293.1999999999998"/>
    <n v="1800"/>
    <s v="Rivera, Carlos"/>
  </r>
  <r>
    <x v="9"/>
    <x v="0"/>
    <x v="1"/>
    <s v="VTT"/>
    <s v="Medium"/>
    <n v="360"/>
    <n v="250"/>
    <n v="7"/>
    <n v="2520"/>
    <n v="226.8"/>
    <n v="2293.1999999999998"/>
    <n v="1800"/>
    <s v="Rivera, Carlos"/>
  </r>
  <r>
    <x v="9"/>
    <x v="0"/>
    <x v="1"/>
    <s v="Paseo"/>
    <s v="High"/>
    <n v="241"/>
    <n v="10"/>
    <n v="20"/>
    <n v="4820"/>
    <n v="482"/>
    <n v="4338"/>
    <n v="2410"/>
    <s v="Rivera, Carlos"/>
  </r>
  <r>
    <x v="9"/>
    <x v="0"/>
    <x v="1"/>
    <s v="Velo"/>
    <s v="High"/>
    <n v="241"/>
    <n v="120"/>
    <n v="20"/>
    <n v="4820"/>
    <n v="482"/>
    <n v="4338"/>
    <n v="2410"/>
    <s v="Rivera, Carlos"/>
  </r>
  <r>
    <x v="9"/>
    <x v="2"/>
    <x v="1"/>
    <s v="Velo"/>
    <s v="High"/>
    <n v="472"/>
    <n v="120"/>
    <n v="12"/>
    <n v="5664"/>
    <n v="623.04"/>
    <n v="5040.96"/>
    <n v="1416"/>
    <s v="Rivera, Carlos"/>
  </r>
  <r>
    <x v="9"/>
    <x v="2"/>
    <x v="1"/>
    <s v="Amarilla"/>
    <s v="High"/>
    <n v="472"/>
    <n v="260"/>
    <n v="12"/>
    <n v="5664"/>
    <n v="623.04"/>
    <n v="5040.96"/>
    <n v="1416"/>
    <s v="Rivera, Carlos"/>
  </r>
  <r>
    <x v="9"/>
    <x v="4"/>
    <x v="3"/>
    <s v="Carretera"/>
    <s v="High"/>
    <n v="2441"/>
    <n v="3"/>
    <n v="125"/>
    <n v="305125"/>
    <n v="33563.75"/>
    <n v="271561.25"/>
    <n v="292920"/>
    <s v="Zhang, Evelyn"/>
  </r>
  <r>
    <x v="9"/>
    <x v="4"/>
    <x v="3"/>
    <s v="Paseo"/>
    <s v="High"/>
    <n v="2441"/>
    <n v="10"/>
    <n v="125"/>
    <n v="305125"/>
    <n v="33563.75"/>
    <n v="271561.25"/>
    <n v="292920"/>
    <s v="Zhang, Evelyn"/>
  </r>
  <r>
    <x v="9"/>
    <x v="4"/>
    <x v="2"/>
    <s v="Carretera"/>
    <s v="High"/>
    <n v="2156"/>
    <n v="3"/>
    <n v="125"/>
    <n v="269500"/>
    <n v="32340"/>
    <n v="237160"/>
    <n v="258720"/>
    <s v="Adeyemi, Jamal"/>
  </r>
  <r>
    <x v="9"/>
    <x v="0"/>
    <x v="0"/>
    <s v="Montana"/>
    <s v="High"/>
    <n v="2734"/>
    <n v="5"/>
    <n v="7"/>
    <n v="19138"/>
    <n v="2296.56"/>
    <n v="16841.439999999999"/>
    <n v="13670"/>
    <s v="Patel, Aria"/>
  </r>
  <r>
    <x v="9"/>
    <x v="4"/>
    <x v="2"/>
    <s v="Paseo"/>
    <s v="High"/>
    <n v="2156"/>
    <n v="10"/>
    <n v="125"/>
    <n v="269500"/>
    <n v="32340"/>
    <n v="237160"/>
    <n v="258720"/>
    <s v="Adeyemi, Jamal"/>
  </r>
  <r>
    <x v="9"/>
    <x v="0"/>
    <x v="2"/>
    <s v="Paseo"/>
    <s v="High"/>
    <n v="905"/>
    <n v="10"/>
    <n v="20"/>
    <n v="18100"/>
    <n v="2172"/>
    <n v="15928"/>
    <n v="9050"/>
    <s v="Adeyemi, Jamal"/>
  </r>
  <r>
    <x v="9"/>
    <x v="0"/>
    <x v="4"/>
    <s v="Velo"/>
    <s v="High"/>
    <n v="986"/>
    <n v="120"/>
    <n v="350"/>
    <n v="345100"/>
    <n v="41412"/>
    <n v="303688"/>
    <n v="256360"/>
    <s v="Kowalski, Sofia"/>
  </r>
  <r>
    <x v="9"/>
    <x v="0"/>
    <x v="2"/>
    <s v="Velo"/>
    <s v="High"/>
    <n v="905"/>
    <n v="120"/>
    <n v="20"/>
    <n v="18100"/>
    <n v="2172"/>
    <n v="15928"/>
    <n v="9050"/>
    <s v="Adeyemi, Jamal"/>
  </r>
  <r>
    <x v="9"/>
    <x v="0"/>
    <x v="4"/>
    <s v="VTT"/>
    <s v="High"/>
    <n v="986"/>
    <n v="250"/>
    <n v="350"/>
    <n v="345100"/>
    <n v="41412"/>
    <n v="303688"/>
    <n v="256360"/>
    <s v="Kowalski, Sofia"/>
  </r>
  <r>
    <x v="9"/>
    <x v="0"/>
    <x v="0"/>
    <s v="Amarilla"/>
    <s v="High"/>
    <n v="2734"/>
    <n v="260"/>
    <n v="7"/>
    <n v="19138"/>
    <n v="2296.56"/>
    <n v="16841.439999999999"/>
    <n v="13670"/>
    <s v="Patel, Aria"/>
  </r>
  <r>
    <x v="9"/>
    <x v="0"/>
    <x v="0"/>
    <s v="Montana"/>
    <s v="High"/>
    <n v="1249"/>
    <n v="5"/>
    <n v="20"/>
    <n v="24980"/>
    <n v="3247.4"/>
    <n v="21732.6"/>
    <n v="12490"/>
    <s v="Patel, Aria"/>
  </r>
  <r>
    <x v="9"/>
    <x v="3"/>
    <x v="0"/>
    <s v="Paseo"/>
    <s v="High"/>
    <n v="1565"/>
    <n v="10"/>
    <n v="15"/>
    <n v="23475"/>
    <n v="3051.75"/>
    <n v="20423.25"/>
    <n v="15650"/>
    <s v="Patel, Aria"/>
  </r>
  <r>
    <x v="9"/>
    <x v="0"/>
    <x v="0"/>
    <s v="Paseo"/>
    <s v="High"/>
    <n v="1249"/>
    <n v="10"/>
    <n v="20"/>
    <n v="24980"/>
    <n v="3247.4"/>
    <n v="21732.6"/>
    <n v="12490"/>
    <s v="Patel, Aria"/>
  </r>
  <r>
    <x v="9"/>
    <x v="2"/>
    <x v="2"/>
    <s v="Velo"/>
    <s v="High"/>
    <n v="410"/>
    <n v="120"/>
    <n v="12"/>
    <n v="4920"/>
    <n v="639.6"/>
    <n v="4280.3999999999996"/>
    <n v="1230"/>
    <s v="Adeyemi, Jamal"/>
  </r>
  <r>
    <x v="9"/>
    <x v="3"/>
    <x v="0"/>
    <s v="VTT"/>
    <s v="High"/>
    <n v="1565"/>
    <n v="250"/>
    <n v="15"/>
    <n v="23475"/>
    <n v="3051.75"/>
    <n v="20423.25"/>
    <n v="15650"/>
    <s v="Patel, Aria"/>
  </r>
  <r>
    <x v="9"/>
    <x v="2"/>
    <x v="2"/>
    <s v="Amarilla"/>
    <s v="High"/>
    <n v="410"/>
    <n v="260"/>
    <n v="12"/>
    <n v="4920"/>
    <n v="639.6"/>
    <n v="4280.3999999999996"/>
    <n v="1230"/>
    <s v="Adeyemi, Jamal"/>
  </r>
  <r>
    <x v="9"/>
    <x v="2"/>
    <x v="3"/>
    <s v="Paseo"/>
    <s v="High"/>
    <n v="1393"/>
    <n v="10"/>
    <n v="12"/>
    <n v="16716"/>
    <n v="2340.2399999999998"/>
    <n v="14375.76"/>
    <n v="4179"/>
    <s v="Zhang, Evelyn"/>
  </r>
  <r>
    <x v="9"/>
    <x v="2"/>
    <x v="3"/>
    <s v="Amarilla"/>
    <s v="High"/>
    <n v="1393"/>
    <n v="260"/>
    <n v="12"/>
    <n v="16716"/>
    <n v="2340.2399999999998"/>
    <n v="14375.76"/>
    <n v="4179"/>
    <s v="Zhang, Evelyn"/>
  </r>
  <r>
    <x v="9"/>
    <x v="1"/>
    <x v="0"/>
    <s v="Carretera"/>
    <s v="High"/>
    <n v="1496"/>
    <n v="3"/>
    <n v="300"/>
    <n v="448800"/>
    <n v="62832"/>
    <n v="385968"/>
    <n v="374000"/>
    <s v="Patel, Aria"/>
  </r>
  <r>
    <x v="9"/>
    <x v="1"/>
    <x v="4"/>
    <s v="Carretera"/>
    <s v="High"/>
    <n v="1010"/>
    <n v="3"/>
    <n v="300"/>
    <n v="303000"/>
    <n v="42420"/>
    <n v="260580"/>
    <n v="252500"/>
    <s v="Kowalski, Sofia"/>
  </r>
  <r>
    <x v="9"/>
    <x v="2"/>
    <x v="4"/>
    <s v="Paseo"/>
    <s v="High"/>
    <n v="2914"/>
    <n v="10"/>
    <n v="12"/>
    <n v="34968"/>
    <n v="4895.5200000000004"/>
    <n v="30072.48"/>
    <n v="8742"/>
    <s v="Kowalski, Sofia"/>
  </r>
  <r>
    <x v="9"/>
    <x v="0"/>
    <x v="3"/>
    <s v="Paseo"/>
    <s v="High"/>
    <n v="1731"/>
    <n v="10"/>
    <n v="7"/>
    <n v="12117"/>
    <n v="1696.38"/>
    <n v="10420.619999999999"/>
    <n v="8655"/>
    <s v="Zhang, Evelyn"/>
  </r>
  <r>
    <x v="9"/>
    <x v="1"/>
    <x v="0"/>
    <s v="VTT"/>
    <s v="High"/>
    <n v="1496"/>
    <n v="250"/>
    <n v="300"/>
    <n v="448800"/>
    <n v="62832"/>
    <n v="385968"/>
    <n v="374000"/>
    <s v="Patel, Aria"/>
  </r>
  <r>
    <x v="9"/>
    <x v="1"/>
    <x v="4"/>
    <s v="VTT"/>
    <s v="High"/>
    <n v="1010"/>
    <n v="250"/>
    <n v="300"/>
    <n v="303000"/>
    <n v="42420"/>
    <n v="260580"/>
    <n v="252500"/>
    <s v="Kowalski, Sofia"/>
  </r>
  <r>
    <x v="9"/>
    <x v="2"/>
    <x v="4"/>
    <s v="Amarilla"/>
    <s v="High"/>
    <n v="2914"/>
    <n v="260"/>
    <n v="12"/>
    <n v="34968"/>
    <n v="4895.5200000000004"/>
    <n v="30072.48"/>
    <n v="8742"/>
    <s v="Kowalski, Sofia"/>
  </r>
  <r>
    <x v="9"/>
    <x v="0"/>
    <x v="3"/>
    <s v="Amarilla"/>
    <s v="High"/>
    <n v="1731"/>
    <n v="260"/>
    <n v="7"/>
    <n v="12117"/>
    <n v="1696.38"/>
    <n v="10420.619999999999"/>
    <n v="8655"/>
    <s v="Zhang, Evelyn"/>
  </r>
  <r>
    <x v="9"/>
    <x v="4"/>
    <x v="1"/>
    <s v="Carretera"/>
    <s v="High"/>
    <n v="1085"/>
    <n v="3"/>
    <n v="125"/>
    <n v="135625"/>
    <n v="20343.75"/>
    <n v="115281.25"/>
    <n v="130200"/>
    <s v="Rivera, Carlos"/>
  </r>
  <r>
    <x v="9"/>
    <x v="1"/>
    <x v="2"/>
    <s v="Montana"/>
    <s v="High"/>
    <n v="546"/>
    <n v="5"/>
    <n v="300"/>
    <n v="163800"/>
    <n v="24570"/>
    <n v="139230"/>
    <n v="136500"/>
    <s v="Adeyemi, Jamal"/>
  </r>
  <r>
    <x v="9"/>
    <x v="4"/>
    <x v="1"/>
    <s v="Paseo"/>
    <s v="High"/>
    <n v="1085"/>
    <n v="10"/>
    <n v="125"/>
    <n v="135625"/>
    <n v="20343.75"/>
    <n v="115281.25"/>
    <n v="130200"/>
    <s v="Rivera, Carlos"/>
  </r>
  <r>
    <x v="9"/>
    <x v="3"/>
    <x v="1"/>
    <s v="Paseo"/>
    <s v="High"/>
    <n v="1175"/>
    <n v="10"/>
    <n v="15"/>
    <n v="17625"/>
    <n v="2643.75"/>
    <n v="14981.25"/>
    <n v="11750"/>
    <s v="Rivera, Carlos"/>
  </r>
  <r>
    <x v="9"/>
    <x v="3"/>
    <x v="1"/>
    <s v="VTT"/>
    <s v="High"/>
    <n v="1175"/>
    <n v="250"/>
    <n v="15"/>
    <n v="17625"/>
    <n v="2643.75"/>
    <n v="14981.25"/>
    <n v="11750"/>
    <s v="Rivera, Carlos"/>
  </r>
  <r>
    <x v="9"/>
    <x v="1"/>
    <x v="2"/>
    <s v="Amarilla"/>
    <s v="High"/>
    <n v="546"/>
    <n v="260"/>
    <n v="300"/>
    <n v="163800"/>
    <n v="24570"/>
    <n v="139230"/>
    <n v="136500"/>
    <s v="Adeyemi, Jamal"/>
  </r>
  <r>
    <x v="10"/>
    <x v="0"/>
    <x v="3"/>
    <s v="Velo"/>
    <s v="Low"/>
    <n v="639"/>
    <n v="120"/>
    <n v="7"/>
    <n v="4473"/>
    <n v="44.73"/>
    <n v="4428.2700000000004"/>
    <n v="3195"/>
    <s v="Zhang, Evelyn"/>
  </r>
  <r>
    <x v="10"/>
    <x v="1"/>
    <x v="4"/>
    <s v="Paseo"/>
    <s v="Low"/>
    <n v="2905"/>
    <n v="10"/>
    <n v="300"/>
    <n v="871500"/>
    <n v="8715"/>
    <n v="862785"/>
    <n v="726250"/>
    <s v="Kowalski, Sofia"/>
  </r>
  <r>
    <x v="10"/>
    <x v="4"/>
    <x v="3"/>
    <s v="VTT"/>
    <s v="Low"/>
    <n v="1744"/>
    <n v="250"/>
    <n v="125"/>
    <n v="218000"/>
    <n v="2180"/>
    <n v="215820"/>
    <n v="209280"/>
    <s v="Zhang, Evelyn"/>
  </r>
  <r>
    <x v="10"/>
    <x v="2"/>
    <x v="2"/>
    <s v="Montana"/>
    <s v="Low"/>
    <n v="690"/>
    <n v="5"/>
    <n v="12"/>
    <n v="8280"/>
    <n v="165.6"/>
    <n v="8114.4"/>
    <n v="2070"/>
    <s v="Adeyemi, Jamal"/>
  </r>
  <r>
    <x v="10"/>
    <x v="0"/>
    <x v="4"/>
    <s v="Amarilla"/>
    <s v="Low"/>
    <n v="1236"/>
    <n v="260"/>
    <n v="20"/>
    <n v="24720"/>
    <n v="494.4"/>
    <n v="24225.599999999999"/>
    <n v="12360"/>
    <s v="Kowalski, Sofia"/>
  </r>
  <r>
    <x v="10"/>
    <x v="0"/>
    <x v="3"/>
    <s v="Amarilla"/>
    <s v="Low"/>
    <n v="941"/>
    <n v="260"/>
    <n v="20"/>
    <n v="18820"/>
    <n v="376.4"/>
    <n v="18443.599999999999"/>
    <n v="9410"/>
    <s v="Zhang, Evelyn"/>
  </r>
  <r>
    <x v="10"/>
    <x v="3"/>
    <x v="2"/>
    <s v="Carretera"/>
    <s v="Medium"/>
    <n v="2791"/>
    <n v="3"/>
    <n v="15"/>
    <n v="41865"/>
    <n v="2093.25"/>
    <n v="39771.75"/>
    <n v="27910"/>
    <s v="Adeyemi, Jamal"/>
  </r>
  <r>
    <x v="10"/>
    <x v="2"/>
    <x v="1"/>
    <s v="Montana"/>
    <s v="Medium"/>
    <n v="2342"/>
    <n v="5"/>
    <n v="12"/>
    <n v="28104"/>
    <n v="1405.2"/>
    <n v="26698.799999999999"/>
    <n v="7026"/>
    <s v="Rivera, Carlos"/>
  </r>
  <r>
    <x v="10"/>
    <x v="3"/>
    <x v="4"/>
    <s v="Carretera"/>
    <s v="Medium"/>
    <n v="2030"/>
    <n v="3"/>
    <n v="15"/>
    <n v="30450"/>
    <n v="1827"/>
    <n v="28623"/>
    <n v="20300"/>
    <s v="Kowalski, Sofia"/>
  </r>
  <r>
    <x v="10"/>
    <x v="2"/>
    <x v="4"/>
    <s v="Montana"/>
    <s v="Medium"/>
    <n v="2723"/>
    <n v="5"/>
    <n v="12"/>
    <n v="32676"/>
    <n v="1960.56"/>
    <n v="30715.439999999999"/>
    <n v="8169"/>
    <s v="Kowalski, Sofia"/>
  </r>
  <r>
    <x v="10"/>
    <x v="0"/>
    <x v="2"/>
    <s v="Velo"/>
    <s v="Medium"/>
    <n v="1333"/>
    <n v="120"/>
    <n v="7"/>
    <n v="9331"/>
    <n v="559.86"/>
    <n v="8771.14"/>
    <n v="6665"/>
    <s v="Adeyemi, Jamal"/>
  </r>
  <r>
    <x v="10"/>
    <x v="2"/>
    <x v="3"/>
    <s v="Montana"/>
    <s v="Medium"/>
    <n v="2342"/>
    <n v="5"/>
    <n v="12"/>
    <n v="28104"/>
    <n v="1967.28"/>
    <n v="26136.720000000001"/>
    <n v="7026"/>
    <s v="Zhang, Evelyn"/>
  </r>
  <r>
    <x v="10"/>
    <x v="0"/>
    <x v="4"/>
    <s v="Velo"/>
    <s v="Medium"/>
    <n v="547"/>
    <n v="120"/>
    <n v="7"/>
    <n v="3829"/>
    <n v="268.02999999999997"/>
    <n v="3560.9700000000003"/>
    <n v="2735"/>
    <s v="Kowalski, Sofia"/>
  </r>
  <r>
    <x v="10"/>
    <x v="0"/>
    <x v="0"/>
    <s v="Amarilla"/>
    <s v="Medium"/>
    <n v="1118"/>
    <n v="260"/>
    <n v="20"/>
    <n v="22360"/>
    <n v="1565.2"/>
    <n v="20794.8"/>
    <n v="11180"/>
    <s v="Patel, Aria"/>
  </r>
  <r>
    <x v="10"/>
    <x v="3"/>
    <x v="3"/>
    <s v="Carretera"/>
    <s v="Medium"/>
    <n v="490"/>
    <n v="3"/>
    <n v="15"/>
    <n v="7350"/>
    <n v="588"/>
    <n v="6762"/>
    <n v="4900"/>
    <s v="Zhang, Evelyn"/>
  </r>
  <r>
    <x v="10"/>
    <x v="0"/>
    <x v="1"/>
    <s v="Amarilla"/>
    <s v="Medium"/>
    <n v="1520"/>
    <n v="260"/>
    <n v="20"/>
    <n v="30400"/>
    <n v="2432"/>
    <n v="27968"/>
    <n v="15200"/>
    <s v="Rivera, Carlos"/>
  </r>
  <r>
    <x v="10"/>
    <x v="2"/>
    <x v="0"/>
    <s v="Montana"/>
    <s v="Medium"/>
    <n v="2321"/>
    <n v="5"/>
    <n v="12"/>
    <n v="27852"/>
    <n v="2506.6799999999998"/>
    <n v="25345.32"/>
    <n v="6963"/>
    <s v="Patel, Aria"/>
  </r>
  <r>
    <x v="10"/>
    <x v="1"/>
    <x v="3"/>
    <s v="Paseo"/>
    <s v="Medium"/>
    <n v="1324"/>
    <n v="10"/>
    <n v="300"/>
    <n v="397200"/>
    <n v="35748"/>
    <n v="361452"/>
    <n v="331000"/>
    <s v="Zhang, Evelyn"/>
  </r>
  <r>
    <x v="10"/>
    <x v="4"/>
    <x v="2"/>
    <s v="VTT"/>
    <s v="Medium"/>
    <n v="877"/>
    <n v="250"/>
    <n v="125"/>
    <n v="109625"/>
    <n v="9866.25"/>
    <n v="99758.75"/>
    <n v="105240"/>
    <s v="Adeyemi, Jamal"/>
  </r>
  <r>
    <x v="10"/>
    <x v="0"/>
    <x v="2"/>
    <s v="Amarilla"/>
    <s v="Medium"/>
    <n v="1694"/>
    <n v="260"/>
    <n v="20"/>
    <n v="33880"/>
    <n v="3049.2"/>
    <n v="30830.799999999999"/>
    <n v="16940"/>
    <s v="Adeyemi, Jamal"/>
  </r>
  <r>
    <x v="10"/>
    <x v="0"/>
    <x v="1"/>
    <s v="Velo"/>
    <s v="High"/>
    <n v="2665"/>
    <n v="120"/>
    <n v="7"/>
    <n v="18655"/>
    <n v="1865.5"/>
    <n v="16789.5"/>
    <n v="13325"/>
    <s v="Rivera, Carlos"/>
  </r>
  <r>
    <x v="10"/>
    <x v="4"/>
    <x v="0"/>
    <s v="VTT"/>
    <s v="High"/>
    <n v="2529"/>
    <n v="250"/>
    <n v="125"/>
    <n v="316125"/>
    <n v="31612.5"/>
    <n v="284512.5"/>
    <n v="303480"/>
    <s v="Patel, Aria"/>
  </r>
  <r>
    <x v="10"/>
    <x v="1"/>
    <x v="0"/>
    <s v="Paseo"/>
    <s v="High"/>
    <n v="1366"/>
    <n v="10"/>
    <n v="300"/>
    <n v="409800"/>
    <n v="45078"/>
    <n v="364722"/>
    <n v="341500"/>
    <s v="Patel, Aria"/>
  </r>
  <r>
    <x v="10"/>
    <x v="0"/>
    <x v="0"/>
    <s v="Velo"/>
    <s v="High"/>
    <n v="1808"/>
    <n v="120"/>
    <n v="7"/>
    <n v="12656"/>
    <n v="1392.16"/>
    <n v="11263.84"/>
    <n v="9040"/>
    <s v="Patel, Aria"/>
  </r>
  <r>
    <x v="10"/>
    <x v="3"/>
    <x v="0"/>
    <s v="Carretera"/>
    <s v="High"/>
    <n v="2689"/>
    <n v="3"/>
    <n v="15"/>
    <n v="40335"/>
    <n v="4840.2"/>
    <n v="35494.800000000003"/>
    <n v="26890"/>
    <s v="Patel, Aria"/>
  </r>
  <r>
    <x v="10"/>
    <x v="0"/>
    <x v="3"/>
    <s v="Paseo"/>
    <s v="High"/>
    <n v="1594"/>
    <n v="10"/>
    <n v="350"/>
    <n v="557900"/>
    <n v="66948"/>
    <n v="490952"/>
    <n v="414440"/>
    <s v="Zhang, Evelyn"/>
  </r>
  <r>
    <x v="10"/>
    <x v="1"/>
    <x v="1"/>
    <s v="Paseo"/>
    <s v="High"/>
    <n v="1359"/>
    <n v="10"/>
    <n v="300"/>
    <n v="407700"/>
    <n v="48924"/>
    <n v="358776"/>
    <n v="339750"/>
    <s v="Rivera, Carlos"/>
  </r>
  <r>
    <x v="10"/>
    <x v="1"/>
    <x v="2"/>
    <s v="Paseo"/>
    <s v="High"/>
    <n v="2150"/>
    <n v="10"/>
    <n v="300"/>
    <n v="645000"/>
    <n v="77400"/>
    <n v="567600"/>
    <n v="537500"/>
    <s v="Adeyemi, Jamal"/>
  </r>
  <r>
    <x v="10"/>
    <x v="0"/>
    <x v="2"/>
    <s v="Paseo"/>
    <s v="High"/>
    <n v="1197"/>
    <n v="10"/>
    <n v="350"/>
    <n v="418950"/>
    <n v="50274"/>
    <n v="368676"/>
    <n v="311220"/>
    <s v="Adeyemi, Jamal"/>
  </r>
  <r>
    <x v="10"/>
    <x v="4"/>
    <x v="4"/>
    <s v="VTT"/>
    <s v="High"/>
    <n v="2387"/>
    <n v="250"/>
    <n v="125"/>
    <n v="298375"/>
    <n v="35805"/>
    <n v="262570"/>
    <n v="286440"/>
    <s v="Kowalski, Sofia"/>
  </r>
  <r>
    <x v="10"/>
    <x v="0"/>
    <x v="1"/>
    <s v="Paseo"/>
    <s v="High"/>
    <n v="357"/>
    <n v="10"/>
    <n v="350"/>
    <n v="124950"/>
    <n v="16243.5"/>
    <n v="108706.5"/>
    <n v="92820"/>
    <s v="Rivera, Carlos"/>
  </r>
  <r>
    <x v="10"/>
    <x v="3"/>
    <x v="1"/>
    <s v="Carretera"/>
    <s v="High"/>
    <n v="1513"/>
    <n v="3"/>
    <n v="15"/>
    <n v="22695"/>
    <n v="3177.3"/>
    <n v="19517.7"/>
    <n v="15130"/>
    <s v="Rivera, Carlos"/>
  </r>
  <r>
    <x v="10"/>
    <x v="0"/>
    <x v="0"/>
    <s v="Paseo"/>
    <s v="High"/>
    <n v="700"/>
    <n v="10"/>
    <n v="350"/>
    <n v="245000"/>
    <n v="34300"/>
    <n v="210700"/>
    <n v="182000"/>
    <s v="Patel, Aria"/>
  </r>
  <r>
    <x v="10"/>
    <x v="0"/>
    <x v="4"/>
    <s v="Paseo"/>
    <s v="High"/>
    <n v="1177"/>
    <n v="10"/>
    <n v="350"/>
    <n v="411950"/>
    <n v="57673"/>
    <n v="354277"/>
    <n v="306020"/>
    <s v="Kowalski, Sofia"/>
  </r>
  <r>
    <x v="10"/>
    <x v="4"/>
    <x v="1"/>
    <s v="VTT"/>
    <s v="High"/>
    <n v="552"/>
    <n v="250"/>
    <n v="125"/>
    <n v="69000"/>
    <n v="10350"/>
    <n v="58650"/>
    <n v="66240"/>
    <s v="Rivera, Carlos"/>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6707127-1F2C-4365-A04E-6468FB86F625}" name="PivotTable3" cacheId="111"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4">
  <location ref="P5:Q11" firstHeaderRow="1" firstDataRow="1" firstDataCol="1"/>
  <pivotFields count="15">
    <pivotField numFmtId="14" showAll="0">
      <items count="12">
        <item x="0"/>
        <item x="1"/>
        <item x="2"/>
        <item x="3"/>
        <item x="4"/>
        <item x="5"/>
        <item x="6"/>
        <item x="7"/>
        <item x="8"/>
        <item x="9"/>
        <item x="10"/>
        <item t="default"/>
      </items>
    </pivotField>
    <pivotField axis="axisRow" showAll="0" sortType="descending">
      <items count="6">
        <item x="2"/>
        <item x="4"/>
        <item x="0"/>
        <item x="3"/>
        <item x="1"/>
        <item t="default"/>
      </items>
      <autoSortScope>
        <pivotArea dataOnly="0" outline="0" fieldPosition="0">
          <references count="1">
            <reference field="4294967294" count="1" selected="0">
              <x v="0"/>
            </reference>
          </references>
        </pivotArea>
      </autoSortScope>
    </pivotField>
    <pivotField showAll="0"/>
    <pivotField showAll="0"/>
    <pivotField showAll="0"/>
    <pivotField showAll="0"/>
    <pivotField numFmtId="43" showAll="0"/>
    <pivotField numFmtId="43" showAll="0"/>
    <pivotField numFmtId="43" showAll="0"/>
    <pivotField numFmtId="43" showAll="0"/>
    <pivotField dataField="1" numFmtId="43" showAll="0"/>
    <pivotField numFmtId="43" showAll="0"/>
    <pivotField showAll="0"/>
    <pivotField showAll="0">
      <items count="15">
        <item x="0"/>
        <item x="1"/>
        <item x="2"/>
        <item x="3"/>
        <item x="4"/>
        <item x="5"/>
        <item x="6"/>
        <item x="7"/>
        <item x="8"/>
        <item x="9"/>
        <item x="10"/>
        <item x="11"/>
        <item x="12"/>
        <item x="13"/>
        <item t="default"/>
      </items>
    </pivotField>
    <pivotField showAll="0">
      <items count="4">
        <item x="0"/>
        <item x="1"/>
        <item x="2"/>
        <item t="default"/>
      </items>
    </pivotField>
  </pivotFields>
  <rowFields count="1">
    <field x="1"/>
  </rowFields>
  <rowItems count="6">
    <i>
      <x v="2"/>
    </i>
    <i>
      <x v="4"/>
    </i>
    <i>
      <x v="1"/>
    </i>
    <i>
      <x v="3"/>
    </i>
    <i>
      <x/>
    </i>
    <i t="grand">
      <x/>
    </i>
  </rowItems>
  <colItems count="1">
    <i/>
  </colItems>
  <dataFields count="1">
    <dataField name="Sum of Sales" fld="10" baseField="0" baseItem="0" numFmtId="3"/>
  </dataFields>
  <chartFormats count="1">
    <chartFormat chart="3"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7EC0976B-A8FC-462D-9C5D-63ABCD29CA4A}" name="PivotTable2" cacheId="111"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2">
  <location ref="M5:N11" firstHeaderRow="1" firstDataRow="1" firstDataCol="1"/>
  <pivotFields count="15">
    <pivotField numFmtId="14" showAll="0">
      <items count="12">
        <item x="0"/>
        <item x="1"/>
        <item x="2"/>
        <item x="3"/>
        <item x="4"/>
        <item x="5"/>
        <item x="6"/>
        <item x="7"/>
        <item x="8"/>
        <item x="9"/>
        <item x="10"/>
        <item t="default"/>
      </items>
    </pivotField>
    <pivotField showAll="0">
      <items count="6">
        <item x="2"/>
        <item x="4"/>
        <item x="0"/>
        <item x="3"/>
        <item x="1"/>
        <item t="default"/>
      </items>
    </pivotField>
    <pivotField axis="axisRow" showAll="0" sortType="descending">
      <items count="6">
        <item x="0"/>
        <item x="3"/>
        <item x="1"/>
        <item x="2"/>
        <item x="4"/>
        <item t="default"/>
      </items>
      <autoSortScope>
        <pivotArea dataOnly="0" outline="0" fieldPosition="0">
          <references count="1">
            <reference field="4294967294" count="1" selected="0">
              <x v="0"/>
            </reference>
          </references>
        </pivotArea>
      </autoSortScope>
    </pivotField>
    <pivotField showAll="0"/>
    <pivotField showAll="0"/>
    <pivotField showAll="0"/>
    <pivotField numFmtId="43" showAll="0"/>
    <pivotField numFmtId="43" showAll="0"/>
    <pivotField numFmtId="43" showAll="0"/>
    <pivotField numFmtId="43" showAll="0"/>
    <pivotField dataField="1" numFmtId="43" showAll="0"/>
    <pivotField numFmtId="43" showAll="0"/>
    <pivotField showAll="0"/>
    <pivotField showAll="0">
      <items count="15">
        <item x="0"/>
        <item x="1"/>
        <item x="2"/>
        <item x="3"/>
        <item x="4"/>
        <item x="5"/>
        <item x="6"/>
        <item x="7"/>
        <item x="8"/>
        <item x="9"/>
        <item x="10"/>
        <item x="11"/>
        <item x="12"/>
        <item x="13"/>
        <item t="default"/>
      </items>
    </pivotField>
    <pivotField showAll="0">
      <items count="4">
        <item x="0"/>
        <item x="1"/>
        <item x="2"/>
        <item t="default"/>
      </items>
    </pivotField>
  </pivotFields>
  <rowFields count="1">
    <field x="2"/>
  </rowFields>
  <rowItems count="6">
    <i>
      <x v="4"/>
    </i>
    <i>
      <x v="1"/>
    </i>
    <i>
      <x/>
    </i>
    <i>
      <x v="2"/>
    </i>
    <i>
      <x v="3"/>
    </i>
    <i t="grand">
      <x/>
    </i>
  </rowItems>
  <colItems count="1">
    <i/>
  </colItems>
  <dataFields count="1">
    <dataField name="Sum of Sales" fld="10" baseField="0" baseItem="0" numFmtId="3"/>
  </dataFields>
  <chartFormats count="1">
    <chartFormat chart="1"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36511231-D2E1-4BD3-8C72-E4D6838A6256}" name="PivotTable1" cacheId="111"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2">
  <location ref="M15:N28" firstHeaderRow="1" firstDataRow="1" firstDataCol="1"/>
  <pivotFields count="15">
    <pivotField numFmtId="14" showAll="0">
      <items count="12">
        <item x="0"/>
        <item x="1"/>
        <item x="2"/>
        <item x="3"/>
        <item x="4"/>
        <item x="5"/>
        <item x="6"/>
        <item x="7"/>
        <item x="8"/>
        <item x="9"/>
        <item x="10"/>
        <item t="default"/>
      </items>
    </pivotField>
    <pivotField showAll="0">
      <items count="6">
        <item x="2"/>
        <item x="4"/>
        <item x="0"/>
        <item x="3"/>
        <item x="1"/>
        <item t="default"/>
      </items>
    </pivotField>
    <pivotField showAll="0"/>
    <pivotField showAll="0"/>
    <pivotField showAll="0"/>
    <pivotField showAll="0"/>
    <pivotField numFmtId="43" showAll="0"/>
    <pivotField numFmtId="43" showAll="0"/>
    <pivotField numFmtId="43" showAll="0"/>
    <pivotField numFmtId="43" showAll="0"/>
    <pivotField dataField="1" numFmtId="43" showAll="0"/>
    <pivotField numFmtId="43" showAll="0"/>
    <pivotField showAll="0"/>
    <pivotField axis="axisRow" showAll="0">
      <items count="15">
        <item x="0"/>
        <item x="1"/>
        <item x="2"/>
        <item x="3"/>
        <item x="4"/>
        <item x="5"/>
        <item x="6"/>
        <item x="7"/>
        <item x="8"/>
        <item x="9"/>
        <item x="10"/>
        <item x="11"/>
        <item x="12"/>
        <item x="13"/>
        <item t="default"/>
      </items>
    </pivotField>
    <pivotField axis="axisRow" showAll="0">
      <items count="4">
        <item x="0"/>
        <item x="1"/>
        <item x="2"/>
        <item t="default"/>
      </items>
    </pivotField>
  </pivotFields>
  <rowFields count="2">
    <field x="14"/>
    <field x="13"/>
  </rowFields>
  <rowItems count="13">
    <i>
      <x v="1"/>
    </i>
    <i r="1">
      <x v="1"/>
    </i>
    <i r="1">
      <x v="2"/>
    </i>
    <i r="1">
      <x v="3"/>
    </i>
    <i r="1">
      <x v="4"/>
    </i>
    <i r="1">
      <x v="5"/>
    </i>
    <i r="1">
      <x v="6"/>
    </i>
    <i r="1">
      <x v="7"/>
    </i>
    <i r="1">
      <x v="8"/>
    </i>
    <i r="1">
      <x v="9"/>
    </i>
    <i r="1">
      <x v="10"/>
    </i>
    <i r="1">
      <x v="11"/>
    </i>
    <i t="grand">
      <x/>
    </i>
  </rowItems>
  <colItems count="1">
    <i/>
  </colItems>
  <dataFields count="1">
    <dataField name="Sum of Sales" fld="10" baseField="0" baseItem="0" numFmtId="3"/>
  </dataFields>
  <chartFormats count="23">
    <chartFormat chart="1" format="0" series="1">
      <pivotArea type="data" outline="0" fieldPosition="0">
        <references count="3">
          <reference field="4294967294" count="1" selected="0">
            <x v="0"/>
          </reference>
          <reference field="13" count="1" selected="0">
            <x v="1"/>
          </reference>
          <reference field="14" count="1" selected="0">
            <x v="1"/>
          </reference>
        </references>
      </pivotArea>
    </chartFormat>
    <chartFormat chart="1" format="1" series="1">
      <pivotArea type="data" outline="0" fieldPosition="0">
        <references count="3">
          <reference field="4294967294" count="1" selected="0">
            <x v="0"/>
          </reference>
          <reference field="13" count="1" selected="0">
            <x v="2"/>
          </reference>
          <reference field="14" count="1" selected="0">
            <x v="1"/>
          </reference>
        </references>
      </pivotArea>
    </chartFormat>
    <chartFormat chart="1" format="2" series="1">
      <pivotArea type="data" outline="0" fieldPosition="0">
        <references count="3">
          <reference field="4294967294" count="1" selected="0">
            <x v="0"/>
          </reference>
          <reference field="13" count="1" selected="0">
            <x v="3"/>
          </reference>
          <reference field="14" count="1" selected="0">
            <x v="1"/>
          </reference>
        </references>
      </pivotArea>
    </chartFormat>
    <chartFormat chart="1" format="3" series="1">
      <pivotArea type="data" outline="0" fieldPosition="0">
        <references count="3">
          <reference field="4294967294" count="1" selected="0">
            <x v="0"/>
          </reference>
          <reference field="13" count="1" selected="0">
            <x v="4"/>
          </reference>
          <reference field="14" count="1" selected="0">
            <x v="1"/>
          </reference>
        </references>
      </pivotArea>
    </chartFormat>
    <chartFormat chart="1" format="4" series="1">
      <pivotArea type="data" outline="0" fieldPosition="0">
        <references count="3">
          <reference field="4294967294" count="1" selected="0">
            <x v="0"/>
          </reference>
          <reference field="13" count="1" selected="0">
            <x v="5"/>
          </reference>
          <reference field="14" count="1" selected="0">
            <x v="1"/>
          </reference>
        </references>
      </pivotArea>
    </chartFormat>
    <chartFormat chart="1" format="5" series="1">
      <pivotArea type="data" outline="0" fieldPosition="0">
        <references count="3">
          <reference field="4294967294" count="1" selected="0">
            <x v="0"/>
          </reference>
          <reference field="13" count="1" selected="0">
            <x v="6"/>
          </reference>
          <reference field="14" count="1" selected="0">
            <x v="1"/>
          </reference>
        </references>
      </pivotArea>
    </chartFormat>
    <chartFormat chart="1" format="6" series="1">
      <pivotArea type="data" outline="0" fieldPosition="0">
        <references count="3">
          <reference field="4294967294" count="1" selected="0">
            <x v="0"/>
          </reference>
          <reference field="13" count="1" selected="0">
            <x v="7"/>
          </reference>
          <reference field="14" count="1" selected="0">
            <x v="1"/>
          </reference>
        </references>
      </pivotArea>
    </chartFormat>
    <chartFormat chart="1" format="7" series="1">
      <pivotArea type="data" outline="0" fieldPosition="0">
        <references count="3">
          <reference field="4294967294" count="1" selected="0">
            <x v="0"/>
          </reference>
          <reference field="13" count="1" selected="0">
            <x v="8"/>
          </reference>
          <reference field="14" count="1" selected="0">
            <x v="1"/>
          </reference>
        </references>
      </pivotArea>
    </chartFormat>
    <chartFormat chart="1" format="8" series="1">
      <pivotArea type="data" outline="0" fieldPosition="0">
        <references count="3">
          <reference field="4294967294" count="1" selected="0">
            <x v="0"/>
          </reference>
          <reference field="13" count="1" selected="0">
            <x v="9"/>
          </reference>
          <reference field="14" count="1" selected="0">
            <x v="1"/>
          </reference>
        </references>
      </pivotArea>
    </chartFormat>
    <chartFormat chart="1" format="9" series="1">
      <pivotArea type="data" outline="0" fieldPosition="0">
        <references count="3">
          <reference field="4294967294" count="1" selected="0">
            <x v="0"/>
          </reference>
          <reference field="13" count="1" selected="0">
            <x v="10"/>
          </reference>
          <reference field="14" count="1" selected="0">
            <x v="1"/>
          </reference>
        </references>
      </pivotArea>
    </chartFormat>
    <chartFormat chart="1" format="10" series="1">
      <pivotArea type="data" outline="0" fieldPosition="0">
        <references count="3">
          <reference field="4294967294" count="1" selected="0">
            <x v="0"/>
          </reference>
          <reference field="13" count="1" selected="0">
            <x v="11"/>
          </reference>
          <reference field="14" count="1" selected="0">
            <x v="1"/>
          </reference>
        </references>
      </pivotArea>
    </chartFormat>
    <chartFormat chart="1" format="11" series="1">
      <pivotArea type="data" outline="0" fieldPosition="0">
        <references count="2">
          <reference field="4294967294" count="1" selected="0">
            <x v="0"/>
          </reference>
          <reference field="13" count="1" selected="0">
            <x v="1"/>
          </reference>
        </references>
      </pivotArea>
    </chartFormat>
    <chartFormat chart="1" format="12" series="1">
      <pivotArea type="data" outline="0" fieldPosition="0">
        <references count="2">
          <reference field="4294967294" count="1" selected="0">
            <x v="0"/>
          </reference>
          <reference field="13" count="1" selected="0">
            <x v="2"/>
          </reference>
        </references>
      </pivotArea>
    </chartFormat>
    <chartFormat chart="1" format="13" series="1">
      <pivotArea type="data" outline="0" fieldPosition="0">
        <references count="2">
          <reference field="4294967294" count="1" selected="0">
            <x v="0"/>
          </reference>
          <reference field="13" count="1" selected="0">
            <x v="3"/>
          </reference>
        </references>
      </pivotArea>
    </chartFormat>
    <chartFormat chart="1" format="14" series="1">
      <pivotArea type="data" outline="0" fieldPosition="0">
        <references count="2">
          <reference field="4294967294" count="1" selected="0">
            <x v="0"/>
          </reference>
          <reference field="13" count="1" selected="0">
            <x v="4"/>
          </reference>
        </references>
      </pivotArea>
    </chartFormat>
    <chartFormat chart="1" format="15" series="1">
      <pivotArea type="data" outline="0" fieldPosition="0">
        <references count="2">
          <reference field="4294967294" count="1" selected="0">
            <x v="0"/>
          </reference>
          <reference field="13" count="1" selected="0">
            <x v="5"/>
          </reference>
        </references>
      </pivotArea>
    </chartFormat>
    <chartFormat chart="1" format="16" series="1">
      <pivotArea type="data" outline="0" fieldPosition="0">
        <references count="2">
          <reference field="4294967294" count="1" selected="0">
            <x v="0"/>
          </reference>
          <reference field="13" count="1" selected="0">
            <x v="6"/>
          </reference>
        </references>
      </pivotArea>
    </chartFormat>
    <chartFormat chart="1" format="17" series="1">
      <pivotArea type="data" outline="0" fieldPosition="0">
        <references count="2">
          <reference field="4294967294" count="1" selected="0">
            <x v="0"/>
          </reference>
          <reference field="13" count="1" selected="0">
            <x v="7"/>
          </reference>
        </references>
      </pivotArea>
    </chartFormat>
    <chartFormat chart="1" format="18" series="1">
      <pivotArea type="data" outline="0" fieldPosition="0">
        <references count="2">
          <reference field="4294967294" count="1" selected="0">
            <x v="0"/>
          </reference>
          <reference field="13" count="1" selected="0">
            <x v="8"/>
          </reference>
        </references>
      </pivotArea>
    </chartFormat>
    <chartFormat chart="1" format="19" series="1">
      <pivotArea type="data" outline="0" fieldPosition="0">
        <references count="2">
          <reference field="4294967294" count="1" selected="0">
            <x v="0"/>
          </reference>
          <reference field="13" count="1" selected="0">
            <x v="9"/>
          </reference>
        </references>
      </pivotArea>
    </chartFormat>
    <chartFormat chart="1" format="20" series="1">
      <pivotArea type="data" outline="0" fieldPosition="0">
        <references count="2">
          <reference field="4294967294" count="1" selected="0">
            <x v="0"/>
          </reference>
          <reference field="13" count="1" selected="0">
            <x v="10"/>
          </reference>
        </references>
      </pivotArea>
    </chartFormat>
    <chartFormat chart="1" format="21" series="1">
      <pivotArea type="data" outline="0" fieldPosition="0">
        <references count="2">
          <reference field="4294967294" count="1" selected="0">
            <x v="0"/>
          </reference>
          <reference field="13" count="1" selected="0">
            <x v="11"/>
          </reference>
        </references>
      </pivotArea>
    </chartFormat>
    <chartFormat chart="1" format="2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egment" xr10:uid="{C79C31AE-623C-4518-8556-87D8D63A6C52}" sourceName="Segment">
  <pivotTables>
    <pivotTable tabId="12" name="PivotTable2"/>
    <pivotTable tabId="12" name="PivotTable1"/>
  </pivotTables>
  <data>
    <tabular pivotCacheId="397012295">
      <items count="5">
        <i x="2" s="1"/>
        <i x="4" s="1"/>
        <i x="0" s="1"/>
        <i x="3" s="1"/>
        <i x="1"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Manager" xr10:uid="{0D950812-7F5A-49D7-AC97-4B85D6483980}" sourceName="Manager">
  <extLst>
    <x:ext xmlns:x15="http://schemas.microsoft.com/office/spreadsheetml/2010/11/main" uri="{2F2917AC-EB37-4324-AD4E-5DD8C200BD13}">
      <x15:tableSlicerCache tableId="2" column="14"/>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egment1" xr10:uid="{D63D60F4-8C13-460F-9A75-51D989E2DC11}" sourceName="Segment">
  <extLst>
    <x:ext xmlns:x15="http://schemas.microsoft.com/office/spreadsheetml/2010/11/main" uri="{2F2917AC-EB37-4324-AD4E-5DD8C200BD13}">
      <x15:tableSlicerCache tableId="2" column="1"/>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egment" xr10:uid="{40248F85-6EDD-4F56-A09B-54610FCCBC42}" cache="Slicer_Segment" caption="Segment" columnCount="3" style="SlicerStyleDark1" rowHeight="2160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Manager" xr10:uid="{6111B381-00F1-400E-AB80-8BAEA4B00164}" cache="Slicer_Manager" caption="Manager" rowHeight="241300"/>
  <slicer name="Segment 1" xr10:uid="{DCC775B6-9DD5-41CD-9D1B-DA6F6975F2AE}" cache="Slicer_Segment1" caption="Segment"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17B3E14-AE5F-429F-AB64-8292BD742F2B}" name="SalesData" displayName="SalesData" ref="A4:N460" totalsRowCount="1" headerRowDxfId="23" dataDxfId="22" headerRowCellStyle="Currency" dataCellStyle="Comma">
  <autoFilter ref="A4:N459" xr:uid="{E17B3E14-AE5F-429F-AB64-8292BD742F2B}">
    <filterColumn colId="1">
      <filters>
        <filter val="Kowalski, Sofia"/>
      </filters>
    </filterColumn>
    <filterColumn colId="2">
      <filters>
        <filter val="Channel Partners"/>
      </filters>
    </filterColumn>
  </autoFilter>
  <tableColumns count="14">
    <tableColumn id="13" xr3:uid="{E85B09CF-4249-4B39-A0B8-AFFCA52C3B54}" name="Date" totalsRowLabel="Total" dataDxfId="21" totalsRowDxfId="20" dataCellStyle="Currency"/>
    <tableColumn id="14" xr3:uid="{599C0D86-C32C-455C-88D5-7091C5B99F02}" name="Manager" dataDxfId="19" totalsRowDxfId="18" dataCellStyle="Currency"/>
    <tableColumn id="1" xr3:uid="{17CE3B06-76D8-4003-A7FB-2B14DB2FCFDB}" name="Segment"/>
    <tableColumn id="2" xr3:uid="{3CC2E8A0-8ECE-4677-BA20-C4DD185238CC}" name="Country"/>
    <tableColumn id="3" xr3:uid="{41511A98-4059-4CDF-9DFC-C5B7CF511DD4}" name="Product" dataDxfId="17" totalsRowDxfId="16" dataCellStyle="Currency"/>
    <tableColumn id="4" xr3:uid="{309DE83F-9847-438F-823D-740952667356}" name="Discount Band" dataDxfId="15" totalsRowDxfId="14" dataCellStyle="Currency"/>
    <tableColumn id="5" xr3:uid="{4C1F29A1-CCF3-4F79-982E-2689E905C04D}" name="Units Sold"/>
    <tableColumn id="6" xr3:uid="{132800A1-750A-43CC-8089-4CDCC62863A1}" name="Manufacturing Price" dataDxfId="13" totalsRowDxfId="12" dataCellStyle="Comma"/>
    <tableColumn id="7" xr3:uid="{D7A4A2EF-3BCA-460A-9461-3A9EF8321192}" name="Sale Price" dataDxfId="11" totalsRowDxfId="10" dataCellStyle="Comma"/>
    <tableColumn id="8" xr3:uid="{26EA7057-E731-4123-A2BA-4E34B64D8D4D}" name="Gross Sales" dataDxfId="9" totalsRowDxfId="8" dataCellStyle="Comma"/>
    <tableColumn id="9" xr3:uid="{4832032C-F795-4596-A3DE-A78E43513F32}" name="Discounts" totalsRowFunction="sum" dataDxfId="7" totalsRowDxfId="6" dataCellStyle="Comma"/>
    <tableColumn id="10" xr3:uid="{C068CAAB-AD0F-47E9-962D-108C6BC0C88B}" name="Sales" totalsRowFunction="sum" dataDxfId="5" totalsRowDxfId="4" dataCellStyle="Comma"/>
    <tableColumn id="11" xr3:uid="{3C26149B-1E92-41C1-AEB7-1C74AB173974}" name="COGS" totalsRowFunction="sum" dataDxfId="3" totalsRowDxfId="2" dataCellStyle="Comma"/>
    <tableColumn id="12" xr3:uid="{719D9A5C-2CD0-4AF0-862C-E2737830E87B}" name="Gross Profit" dataDxfId="1" totalsRowDxfId="0" dataCellStyle="Comma">
      <calculatedColumnFormula>SalesData[[#This Row],[Sales]]-SalesData[[#This Row],[COGS]]</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5" Type="http://schemas.microsoft.com/office/2007/relationships/slicer" Target="../slicers/slicer1.xm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table" Target="../tables/table1.x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8" Type="http://schemas.openxmlformats.org/officeDocument/2006/relationships/hyperlink" Target="https://www.myonlinetraininghub.com/excel-expert-upgrade" TargetMode="External"/><Relationship Id="rId13" Type="http://schemas.openxmlformats.org/officeDocument/2006/relationships/hyperlink" Target="https://www.myonlinetraininghub.com/power-pivot-course" TargetMode="External"/><Relationship Id="rId18" Type="http://schemas.openxmlformats.org/officeDocument/2006/relationships/hyperlink" Target="https://www.myonlinetraininghub.com/excel-operations-management-course" TargetMode="External"/><Relationship Id="rId3" Type="http://schemas.openxmlformats.org/officeDocument/2006/relationships/hyperlink" Target="https://www.myonlinetraininghub.com/power-bi-course" TargetMode="External"/><Relationship Id="rId21" Type="http://schemas.openxmlformats.org/officeDocument/2006/relationships/drawing" Target="../drawings/drawing4.xml"/><Relationship Id="rId7" Type="http://schemas.openxmlformats.org/officeDocument/2006/relationships/hyperlink" Target="https://www.myonlinetraininghub.com/excel-functions" TargetMode="External"/><Relationship Id="rId12" Type="http://schemas.openxmlformats.org/officeDocument/2006/relationships/hyperlink" Target="https://www.myonlinetraininghub.com/excel-pivottable-course" TargetMode="External"/><Relationship Id="rId17" Type="http://schemas.openxmlformats.org/officeDocument/2006/relationships/hyperlink" Target="https://www.myonlinetraininghub.com/excel-for-customer-service-professionals" TargetMode="External"/><Relationship Id="rId2" Type="http://schemas.openxmlformats.org/officeDocument/2006/relationships/hyperlink" Target="http://www.myonlinetraininghub.com/category/excel-dashboard" TargetMode="External"/><Relationship Id="rId16" Type="http://schemas.openxmlformats.org/officeDocument/2006/relationships/hyperlink" Target="https://www.myonlinetraininghub.com/excel-analysis-toolpak-course" TargetMode="External"/><Relationship Id="rId20" Type="http://schemas.openxmlformats.org/officeDocument/2006/relationships/hyperlink" Target="https://www.myonlinetraininghub.com/microsoft-word-course" TargetMode="External"/><Relationship Id="rId1" Type="http://schemas.openxmlformats.org/officeDocument/2006/relationships/hyperlink" Target="http://www.myonlinetraininghub.com/category/excel-charts" TargetMode="External"/><Relationship Id="rId6" Type="http://schemas.openxmlformats.org/officeDocument/2006/relationships/hyperlink" Target="https://www.myonlinetraininghub.com/excel-dashboard-course" TargetMode="External"/><Relationship Id="rId11" Type="http://schemas.openxmlformats.org/officeDocument/2006/relationships/hyperlink" Target="https://www.myonlinetraininghub.com/excel-pivottable-course-quick-start" TargetMode="External"/><Relationship Id="rId5" Type="http://schemas.openxmlformats.org/officeDocument/2006/relationships/hyperlink" Target="https://www.myonlinetraininghub.com/excel-forum" TargetMode="External"/><Relationship Id="rId15" Type="http://schemas.openxmlformats.org/officeDocument/2006/relationships/hyperlink" Target="https://www.myonlinetraininghub.com/excel-for-finance-course" TargetMode="External"/><Relationship Id="rId10" Type="http://schemas.openxmlformats.org/officeDocument/2006/relationships/hyperlink" Target="https://www.myonlinetraininghub.com/excel-power-query-course" TargetMode="External"/><Relationship Id="rId19" Type="http://schemas.openxmlformats.org/officeDocument/2006/relationships/hyperlink" Target="https://www.myonlinetraininghub.com/financial-modelling-course" TargetMode="External"/><Relationship Id="rId4" Type="http://schemas.openxmlformats.org/officeDocument/2006/relationships/hyperlink" Target="http://www.myonlinetraininghub.com/excel-webinars" TargetMode="External"/><Relationship Id="rId9" Type="http://schemas.openxmlformats.org/officeDocument/2006/relationships/hyperlink" Target="https://www.myonlinetraininghub.com/advanced-excel-formulas-course" TargetMode="External"/><Relationship Id="rId14" Type="http://schemas.openxmlformats.org/officeDocument/2006/relationships/hyperlink" Target="https://www.myonlinetraininghub.com/excel-for-decision-making-cour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7A8689-294F-425B-92D5-0A64A793B10E}">
  <dimension ref="A1:Q30"/>
  <sheetViews>
    <sheetView showGridLines="0" showRowColHeaders="0" workbookViewId="0">
      <selection activeCell="B4" sqref="B4"/>
    </sheetView>
  </sheetViews>
  <sheetFormatPr defaultColWidth="0" defaultRowHeight="15" zeroHeight="1" x14ac:dyDescent="0.25"/>
  <cols>
    <col min="1" max="1" width="4.85546875" customWidth="1"/>
    <col min="2" max="17" width="9.140625" customWidth="1"/>
    <col min="18" max="16384" width="9.140625" hidden="1"/>
  </cols>
  <sheetData>
    <row r="1" spans="1:17" ht="52.5" customHeight="1" x14ac:dyDescent="0.25">
      <c r="A1" s="6"/>
      <c r="B1" s="6" t="s">
        <v>0</v>
      </c>
      <c r="C1" s="6"/>
      <c r="D1" s="6"/>
      <c r="E1" s="6"/>
      <c r="F1" s="6"/>
      <c r="G1" s="6"/>
      <c r="H1" s="6"/>
      <c r="I1" s="6"/>
      <c r="J1" s="6"/>
      <c r="K1" s="6"/>
      <c r="L1" s="6"/>
      <c r="M1" s="6"/>
      <c r="N1" s="6"/>
      <c r="O1" s="6"/>
      <c r="P1" s="6"/>
      <c r="Q1" s="6"/>
    </row>
    <row r="2" spans="1:17" x14ac:dyDescent="0.25"/>
    <row r="3" spans="1:17" ht="18.75" x14ac:dyDescent="0.3">
      <c r="B3" s="4" t="s">
        <v>1</v>
      </c>
    </row>
    <row r="4" spans="1:17" ht="18.75" x14ac:dyDescent="0.25">
      <c r="B4" s="5" t="s">
        <v>108</v>
      </c>
    </row>
    <row r="5" spans="1:17" ht="18.75" x14ac:dyDescent="0.25">
      <c r="B5" s="5" t="s">
        <v>2</v>
      </c>
    </row>
    <row r="6" spans="1:17" ht="18.75" x14ac:dyDescent="0.25">
      <c r="B6" s="5" t="s">
        <v>3</v>
      </c>
    </row>
    <row r="7" spans="1:17" ht="18.75" x14ac:dyDescent="0.25">
      <c r="B7" s="5"/>
    </row>
    <row r="8" spans="1:17" ht="18.75" x14ac:dyDescent="0.25">
      <c r="B8" s="5" t="s">
        <v>4</v>
      </c>
    </row>
    <row r="9" spans="1:17" x14ac:dyDescent="0.25"/>
    <row r="10" spans="1:17" ht="18.75" x14ac:dyDescent="0.25">
      <c r="B10" s="5" t="s">
        <v>5</v>
      </c>
    </row>
    <row r="11" spans="1:17" ht="18.75" x14ac:dyDescent="0.25">
      <c r="B11" s="5" t="s">
        <v>6</v>
      </c>
    </row>
    <row r="30" spans="2:2" hidden="1" x14ac:dyDescent="0.25">
      <c r="B30" t="s">
        <v>7</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49D64A-6BE8-4454-A293-0472E77D3D32}">
  <dimension ref="A1:Q28"/>
  <sheetViews>
    <sheetView showGridLines="0" tabSelected="1" workbookViewId="0">
      <selection activeCell="Q19" sqref="Q19"/>
    </sheetView>
  </sheetViews>
  <sheetFormatPr defaultRowHeight="15" x14ac:dyDescent="0.25"/>
  <cols>
    <col min="1" max="1" width="13.140625" bestFit="1" customWidth="1"/>
    <col min="2" max="2" width="12.140625" bestFit="1" customWidth="1"/>
    <col min="3" max="3" width="2.7109375" customWidth="1"/>
    <col min="4" max="4" width="16.28515625" bestFit="1" customWidth="1"/>
    <col min="5" max="5" width="12.140625" bestFit="1" customWidth="1"/>
    <col min="6" max="6" width="3" customWidth="1"/>
    <col min="7" max="10" width="9.140625" bestFit="1" customWidth="1"/>
    <col min="11" max="11" width="10.140625" bestFit="1" customWidth="1"/>
    <col min="12" max="12" width="9.140625" bestFit="1" customWidth="1"/>
    <col min="13" max="13" width="13.140625" bestFit="1" customWidth="1"/>
    <col min="14" max="14" width="12.140625" bestFit="1" customWidth="1"/>
    <col min="15" max="15" width="2.42578125" customWidth="1"/>
    <col min="16" max="16" width="16.28515625" bestFit="1" customWidth="1"/>
    <col min="17" max="17" width="12.140625" bestFit="1" customWidth="1"/>
  </cols>
  <sheetData>
    <row r="1" spans="1:17" s="7" customFormat="1" ht="48.75" customHeight="1" x14ac:dyDescent="0.3">
      <c r="A1" s="6" t="s">
        <v>107</v>
      </c>
      <c r="B1" s="6"/>
      <c r="C1" s="6"/>
      <c r="D1" s="6"/>
      <c r="E1" s="6"/>
      <c r="F1" s="6"/>
      <c r="G1" s="6"/>
      <c r="H1" s="6"/>
      <c r="I1" s="6"/>
      <c r="J1" s="6"/>
      <c r="K1" s="6"/>
      <c r="L1" s="6"/>
      <c r="M1" s="6"/>
      <c r="N1" s="6"/>
      <c r="O1" s="6"/>
      <c r="P1" s="6"/>
    </row>
    <row r="4" spans="1:17" ht="63" customHeight="1" x14ac:dyDescent="0.25"/>
    <row r="5" spans="1:17" x14ac:dyDescent="0.25">
      <c r="M5" s="15" t="s">
        <v>91</v>
      </c>
      <c r="N5" t="s">
        <v>93</v>
      </c>
      <c r="P5" s="15" t="s">
        <v>91</v>
      </c>
      <c r="Q5" t="s">
        <v>93</v>
      </c>
    </row>
    <row r="6" spans="1:17" x14ac:dyDescent="0.25">
      <c r="M6" s="16" t="s">
        <v>94</v>
      </c>
      <c r="N6" s="13">
        <v>18173523.235000007</v>
      </c>
      <c r="P6" s="16" t="s">
        <v>63</v>
      </c>
      <c r="Q6" s="13">
        <v>33495939.110000022</v>
      </c>
    </row>
    <row r="7" spans="1:17" x14ac:dyDescent="0.25">
      <c r="M7" s="16" t="s">
        <v>69</v>
      </c>
      <c r="N7" s="13">
        <v>16831447.909999996</v>
      </c>
      <c r="P7" s="16" t="s">
        <v>74</v>
      </c>
      <c r="Q7" s="13">
        <v>30676420.5</v>
      </c>
    </row>
    <row r="8" spans="1:17" x14ac:dyDescent="0.25">
      <c r="M8" s="16" t="s">
        <v>64</v>
      </c>
      <c r="N8" s="13">
        <v>15752036.664999997</v>
      </c>
      <c r="P8" s="16" t="s">
        <v>73</v>
      </c>
      <c r="Q8" s="13">
        <v>13258286.875</v>
      </c>
    </row>
    <row r="9" spans="1:17" x14ac:dyDescent="0.25">
      <c r="M9" s="16" t="s">
        <v>67</v>
      </c>
      <c r="N9" s="13">
        <v>14994262.909999998</v>
      </c>
      <c r="P9" s="16" t="s">
        <v>68</v>
      </c>
      <c r="Q9" s="13">
        <v>1624690.125</v>
      </c>
    </row>
    <row r="10" spans="1:17" x14ac:dyDescent="0.25">
      <c r="M10" s="16" t="s">
        <v>70</v>
      </c>
      <c r="N10" s="13">
        <v>14561036.129999999</v>
      </c>
      <c r="P10" s="16" t="s">
        <v>72</v>
      </c>
      <c r="Q10" s="13">
        <v>1256970.2399999995</v>
      </c>
    </row>
    <row r="11" spans="1:17" x14ac:dyDescent="0.25">
      <c r="M11" s="16" t="s">
        <v>92</v>
      </c>
      <c r="N11" s="13">
        <v>80312306.849999994</v>
      </c>
      <c r="P11" s="16" t="s">
        <v>92</v>
      </c>
      <c r="Q11" s="13">
        <v>80312306.850000024</v>
      </c>
    </row>
    <row r="15" spans="1:17" x14ac:dyDescent="0.25">
      <c r="M15" s="15" t="s">
        <v>91</v>
      </c>
      <c r="N15" t="s">
        <v>93</v>
      </c>
    </row>
    <row r="16" spans="1:17" x14ac:dyDescent="0.25">
      <c r="M16" s="16" t="s">
        <v>106</v>
      </c>
      <c r="N16" s="13">
        <v>80312306.850000009</v>
      </c>
    </row>
    <row r="17" spans="13:14" x14ac:dyDescent="0.25">
      <c r="M17" s="17" t="s">
        <v>95</v>
      </c>
      <c r="N17" s="13">
        <v>6607761.6800000006</v>
      </c>
    </row>
    <row r="18" spans="13:14" x14ac:dyDescent="0.25">
      <c r="M18" s="17" t="s">
        <v>96</v>
      </c>
      <c r="N18" s="13">
        <v>7297531.3900000006</v>
      </c>
    </row>
    <row r="19" spans="13:14" x14ac:dyDescent="0.25">
      <c r="M19" s="17" t="s">
        <v>97</v>
      </c>
      <c r="N19" s="13">
        <v>5586859.8699999992</v>
      </c>
    </row>
    <row r="20" spans="13:14" x14ac:dyDescent="0.25">
      <c r="M20" s="17" t="s">
        <v>98</v>
      </c>
      <c r="N20" s="13">
        <v>6964775.0700000003</v>
      </c>
    </row>
    <row r="21" spans="13:14" x14ac:dyDescent="0.25">
      <c r="M21" s="17" t="s">
        <v>99</v>
      </c>
      <c r="N21" s="13">
        <v>6210211.0600000005</v>
      </c>
    </row>
    <row r="22" spans="13:14" x14ac:dyDescent="0.25">
      <c r="M22" s="17" t="s">
        <v>100</v>
      </c>
      <c r="N22" s="13">
        <v>9518893.8199999966</v>
      </c>
    </row>
    <row r="23" spans="13:14" x14ac:dyDescent="0.25">
      <c r="M23" s="17" t="s">
        <v>101</v>
      </c>
      <c r="N23" s="13">
        <v>8102920.1800000016</v>
      </c>
    </row>
    <row r="24" spans="13:14" x14ac:dyDescent="0.25">
      <c r="M24" s="17" t="s">
        <v>102</v>
      </c>
      <c r="N24" s="13">
        <v>5864622.4199999999</v>
      </c>
    </row>
    <row r="25" spans="13:14" x14ac:dyDescent="0.25">
      <c r="M25" s="17" t="s">
        <v>103</v>
      </c>
      <c r="N25" s="13">
        <v>6398697.2400000002</v>
      </c>
    </row>
    <row r="26" spans="13:14" x14ac:dyDescent="0.25">
      <c r="M26" s="17" t="s">
        <v>104</v>
      </c>
      <c r="N26" s="13">
        <v>12375819.919999994</v>
      </c>
    </row>
    <row r="27" spans="13:14" x14ac:dyDescent="0.25">
      <c r="M27" s="17" t="s">
        <v>105</v>
      </c>
      <c r="N27" s="13">
        <v>5384214.2000000002</v>
      </c>
    </row>
    <row r="28" spans="13:14" x14ac:dyDescent="0.25">
      <c r="M28" s="16" t="s">
        <v>92</v>
      </c>
      <c r="N28" s="13">
        <v>80312306.850000009</v>
      </c>
    </row>
  </sheetData>
  <pageMargins left="0.7" right="0.7" top="0.75" bottom="0.75" header="0.3" footer="0.3"/>
  <drawing r:id="rId4"/>
  <extLst>
    <ext xmlns:x14="http://schemas.microsoft.com/office/spreadsheetml/2009/9/main" uri="{A8765BA9-456A-4dab-B4F3-ACF838C121DE}">
      <x14:slicerList>
        <x14:slicer r:id="rId5"/>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D22FF7-664A-4C43-BE6C-16E30126D360}">
  <dimension ref="A1:P460"/>
  <sheetViews>
    <sheetView workbookViewId="0">
      <selection activeCell="K3" sqref="K3"/>
    </sheetView>
  </sheetViews>
  <sheetFormatPr defaultRowHeight="15" x14ac:dyDescent="0.25"/>
  <cols>
    <col min="1" max="1" width="13.85546875" bestFit="1" customWidth="1"/>
    <col min="2" max="2" width="16.5703125" bestFit="1" customWidth="1"/>
    <col min="3" max="3" width="16.140625" bestFit="1" customWidth="1"/>
    <col min="4" max="4" width="12.85546875" customWidth="1"/>
    <col min="5" max="5" width="11.7109375" bestFit="1" customWidth="1"/>
    <col min="6" max="6" width="17.7109375" bestFit="1" customWidth="1"/>
    <col min="7" max="7" width="12.42578125" bestFit="1" customWidth="1"/>
    <col min="8" max="8" width="22.85546875" bestFit="1" customWidth="1"/>
    <col min="9" max="9" width="14.28515625" bestFit="1" customWidth="1"/>
    <col min="10" max="10" width="15.7109375" bestFit="1" customWidth="1"/>
    <col min="11" max="11" width="13.85546875" bestFit="1" customWidth="1"/>
    <col min="12" max="12" width="15.7109375" bestFit="1" customWidth="1"/>
    <col min="13" max="13" width="13.85546875" bestFit="1" customWidth="1"/>
    <col min="14" max="14" width="15.7109375" customWidth="1"/>
    <col min="15" max="15" width="10.42578125" bestFit="1" customWidth="1"/>
    <col min="16" max="16" width="16.5703125" bestFit="1" customWidth="1"/>
    <col min="20" max="20" width="14.5703125" bestFit="1" customWidth="1"/>
  </cols>
  <sheetData>
    <row r="1" spans="1:16" ht="48.75" customHeight="1" x14ac:dyDescent="0.25">
      <c r="H1" s="22" t="s">
        <v>110</v>
      </c>
      <c r="I1" s="21">
        <f>SUM(SalesData[Sales])</f>
        <v>80312306.849999964</v>
      </c>
    </row>
    <row r="2" spans="1:16" ht="48.75" customHeight="1" x14ac:dyDescent="0.25">
      <c r="H2" s="22" t="s">
        <v>111</v>
      </c>
      <c r="I2" s="21">
        <f>SUM(SalesData[Gross Profit])</f>
        <v>10989471.850000001</v>
      </c>
    </row>
    <row r="3" spans="1:16" ht="48.75" customHeight="1" x14ac:dyDescent="0.25"/>
    <row r="4" spans="1:16" x14ac:dyDescent="0.25">
      <c r="A4" s="10" t="s">
        <v>62</v>
      </c>
      <c r="B4" s="9" t="s">
        <v>82</v>
      </c>
      <c r="C4" t="s">
        <v>51</v>
      </c>
      <c r="D4" t="s">
        <v>52</v>
      </c>
      <c r="E4" s="8" t="s">
        <v>53</v>
      </c>
      <c r="F4" s="8" t="s">
        <v>54</v>
      </c>
      <c r="G4" t="s">
        <v>55</v>
      </c>
      <c r="H4" s="9" t="s">
        <v>56</v>
      </c>
      <c r="I4" s="9" t="s">
        <v>57</v>
      </c>
      <c r="J4" s="9" t="s">
        <v>58</v>
      </c>
      <c r="K4" s="9" t="s">
        <v>59</v>
      </c>
      <c r="L4" s="9" t="s">
        <v>60</v>
      </c>
      <c r="M4" s="9" t="s">
        <v>61</v>
      </c>
      <c r="N4" s="9" t="s">
        <v>112</v>
      </c>
      <c r="O4" s="12"/>
    </row>
    <row r="5" spans="1:16" hidden="1" x14ac:dyDescent="0.25">
      <c r="A5" s="10">
        <v>45292</v>
      </c>
      <c r="B5" s="9" t="s">
        <v>83</v>
      </c>
      <c r="C5" t="s">
        <v>63</v>
      </c>
      <c r="D5" t="s">
        <v>64</v>
      </c>
      <c r="E5" s="8" t="s">
        <v>65</v>
      </c>
      <c r="F5" s="8" t="s">
        <v>66</v>
      </c>
      <c r="G5">
        <v>1618.5</v>
      </c>
      <c r="H5" s="11">
        <v>3</v>
      </c>
      <c r="I5" s="11">
        <v>20</v>
      </c>
      <c r="J5" s="11">
        <v>32370</v>
      </c>
      <c r="K5" s="11">
        <v>0</v>
      </c>
      <c r="L5" s="11">
        <v>32370</v>
      </c>
      <c r="M5" s="11">
        <v>16185</v>
      </c>
      <c r="N5" s="11">
        <f>SalesData[[#This Row],[Sales]]-SalesData[[#This Row],[COGS]]</f>
        <v>16185</v>
      </c>
      <c r="P5" s="18"/>
    </row>
    <row r="6" spans="1:16" hidden="1" x14ac:dyDescent="0.25">
      <c r="A6" s="10">
        <v>45292</v>
      </c>
      <c r="B6" s="9" t="s">
        <v>84</v>
      </c>
      <c r="C6" t="s">
        <v>63</v>
      </c>
      <c r="D6" t="s">
        <v>67</v>
      </c>
      <c r="E6" s="8" t="s">
        <v>65</v>
      </c>
      <c r="F6" s="8" t="s">
        <v>66</v>
      </c>
      <c r="G6">
        <v>1321</v>
      </c>
      <c r="H6" s="11">
        <v>3</v>
      </c>
      <c r="I6" s="11">
        <v>20</v>
      </c>
      <c r="J6" s="11">
        <v>26420</v>
      </c>
      <c r="K6" s="11">
        <v>0</v>
      </c>
      <c r="L6" s="11">
        <v>26420</v>
      </c>
      <c r="M6" s="11">
        <v>13210</v>
      </c>
      <c r="N6" s="11">
        <f>SalesData[[#This Row],[Sales]]-SalesData[[#This Row],[COGS]]</f>
        <v>13210</v>
      </c>
      <c r="O6" s="12"/>
    </row>
    <row r="7" spans="1:16" hidden="1" x14ac:dyDescent="0.25">
      <c r="A7" s="10">
        <v>45292</v>
      </c>
      <c r="B7" s="9" t="s">
        <v>86</v>
      </c>
      <c r="C7" t="s">
        <v>63</v>
      </c>
      <c r="D7" t="s">
        <v>70</v>
      </c>
      <c r="E7" s="8" t="s">
        <v>76</v>
      </c>
      <c r="F7" s="8" t="s">
        <v>66</v>
      </c>
      <c r="G7">
        <v>1493</v>
      </c>
      <c r="H7" s="11">
        <v>120</v>
      </c>
      <c r="I7" s="11">
        <v>7</v>
      </c>
      <c r="J7" s="11">
        <v>10451</v>
      </c>
      <c r="K7" s="11">
        <v>0</v>
      </c>
      <c r="L7" s="11">
        <v>10451</v>
      </c>
      <c r="M7" s="11">
        <v>7465</v>
      </c>
      <c r="N7" s="11">
        <f>SalesData[[#This Row],[Sales]]-SalesData[[#This Row],[COGS]]</f>
        <v>2986</v>
      </c>
    </row>
    <row r="8" spans="1:16" hidden="1" x14ac:dyDescent="0.25">
      <c r="A8" s="10">
        <v>45292</v>
      </c>
      <c r="B8" s="9" t="s">
        <v>85</v>
      </c>
      <c r="C8" t="s">
        <v>63</v>
      </c>
      <c r="D8" t="s">
        <v>69</v>
      </c>
      <c r="E8" s="8" t="s">
        <v>75</v>
      </c>
      <c r="F8" s="8" t="s">
        <v>79</v>
      </c>
      <c r="G8">
        <v>3945</v>
      </c>
      <c r="H8" s="11">
        <v>10</v>
      </c>
      <c r="I8" s="11">
        <v>7</v>
      </c>
      <c r="J8" s="11">
        <v>27615</v>
      </c>
      <c r="K8" s="11">
        <v>276.14999999999998</v>
      </c>
      <c r="L8" s="11">
        <v>27338.850000000002</v>
      </c>
      <c r="M8" s="11">
        <v>19725</v>
      </c>
      <c r="N8" s="11">
        <f>SalesData[[#This Row],[Sales]]-SalesData[[#This Row],[COGS]]</f>
        <v>7613.8500000000022</v>
      </c>
    </row>
    <row r="9" spans="1:16" hidden="1" x14ac:dyDescent="0.25">
      <c r="A9" s="10">
        <v>45292</v>
      </c>
      <c r="B9" s="9" t="s">
        <v>85</v>
      </c>
      <c r="C9" t="s">
        <v>74</v>
      </c>
      <c r="D9" t="s">
        <v>69</v>
      </c>
      <c r="E9" s="8" t="s">
        <v>75</v>
      </c>
      <c r="F9" s="8" t="s">
        <v>79</v>
      </c>
      <c r="G9">
        <v>2434.5</v>
      </c>
      <c r="H9" s="11">
        <v>10</v>
      </c>
      <c r="I9" s="11">
        <v>300</v>
      </c>
      <c r="J9" s="11">
        <v>730350</v>
      </c>
      <c r="K9" s="11">
        <v>21910.5</v>
      </c>
      <c r="L9" s="11">
        <v>708439.5</v>
      </c>
      <c r="M9" s="11">
        <v>608625</v>
      </c>
      <c r="N9" s="11">
        <f>SalesData[[#This Row],[Sales]]-SalesData[[#This Row],[COGS]]</f>
        <v>99814.5</v>
      </c>
    </row>
    <row r="10" spans="1:16" hidden="1" x14ac:dyDescent="0.25">
      <c r="A10" s="10">
        <v>45292</v>
      </c>
      <c r="B10" s="9" t="s">
        <v>84</v>
      </c>
      <c r="C10" t="s">
        <v>72</v>
      </c>
      <c r="D10" t="s">
        <v>67</v>
      </c>
      <c r="E10" s="8" t="s">
        <v>77</v>
      </c>
      <c r="F10" s="8" t="s">
        <v>79</v>
      </c>
      <c r="G10">
        <v>2479</v>
      </c>
      <c r="H10" s="11">
        <v>250</v>
      </c>
      <c r="I10" s="11">
        <v>12</v>
      </c>
      <c r="J10" s="11">
        <v>29748</v>
      </c>
      <c r="K10" s="11">
        <v>892.44</v>
      </c>
      <c r="L10" s="11">
        <v>28855.56</v>
      </c>
      <c r="M10" s="11">
        <v>7437</v>
      </c>
      <c r="N10" s="11">
        <f>SalesData[[#This Row],[Sales]]-SalesData[[#This Row],[COGS]]</f>
        <v>21418.560000000001</v>
      </c>
    </row>
    <row r="11" spans="1:16" hidden="1" x14ac:dyDescent="0.25">
      <c r="A11" s="10">
        <v>45292</v>
      </c>
      <c r="B11" s="9" t="s">
        <v>83</v>
      </c>
      <c r="C11" t="s">
        <v>63</v>
      </c>
      <c r="D11" t="s">
        <v>64</v>
      </c>
      <c r="E11" s="8" t="s">
        <v>75</v>
      </c>
      <c r="F11" s="8" t="s">
        <v>79</v>
      </c>
      <c r="G11">
        <v>4251</v>
      </c>
      <c r="H11" s="11">
        <v>10</v>
      </c>
      <c r="I11" s="11">
        <v>7</v>
      </c>
      <c r="J11" s="11">
        <v>29757</v>
      </c>
      <c r="K11" s="11">
        <v>1190.28</v>
      </c>
      <c r="L11" s="11">
        <v>28566.720000000001</v>
      </c>
      <c r="M11" s="11">
        <v>21255</v>
      </c>
      <c r="N11" s="11">
        <f>SalesData[[#This Row],[Sales]]-SalesData[[#This Row],[COGS]]</f>
        <v>7311.7200000000012</v>
      </c>
    </row>
    <row r="12" spans="1:16" hidden="1" x14ac:dyDescent="0.25">
      <c r="A12" s="10">
        <v>45292</v>
      </c>
      <c r="B12" s="9" t="s">
        <v>84</v>
      </c>
      <c r="C12" t="s">
        <v>63</v>
      </c>
      <c r="D12" t="s">
        <v>67</v>
      </c>
      <c r="E12" s="8" t="s">
        <v>75</v>
      </c>
      <c r="F12" s="8" t="s">
        <v>80</v>
      </c>
      <c r="G12">
        <v>1372</v>
      </c>
      <c r="H12" s="11">
        <v>10</v>
      </c>
      <c r="I12" s="11">
        <v>7</v>
      </c>
      <c r="J12" s="11">
        <v>9604</v>
      </c>
      <c r="K12" s="11">
        <v>480.2</v>
      </c>
      <c r="L12" s="11">
        <v>9123.7999999999993</v>
      </c>
      <c r="M12" s="11">
        <v>6860</v>
      </c>
      <c r="N12" s="11">
        <f>SalesData[[#This Row],[Sales]]-SalesData[[#This Row],[COGS]]</f>
        <v>2263.7999999999993</v>
      </c>
    </row>
    <row r="13" spans="1:16" hidden="1" x14ac:dyDescent="0.25">
      <c r="A13" s="10">
        <v>45292</v>
      </c>
      <c r="B13" s="9" t="s">
        <v>85</v>
      </c>
      <c r="C13" t="s">
        <v>63</v>
      </c>
      <c r="D13" t="s">
        <v>69</v>
      </c>
      <c r="E13" s="8" t="s">
        <v>71</v>
      </c>
      <c r="F13" s="8" t="s">
        <v>80</v>
      </c>
      <c r="G13">
        <v>1384.5</v>
      </c>
      <c r="H13" s="11">
        <v>5</v>
      </c>
      <c r="I13" s="11">
        <v>350</v>
      </c>
      <c r="J13" s="11">
        <v>484575</v>
      </c>
      <c r="K13" s="11">
        <v>24228.75</v>
      </c>
      <c r="L13" s="11">
        <v>460346.25</v>
      </c>
      <c r="M13" s="11">
        <v>359970</v>
      </c>
      <c r="N13" s="11">
        <f>SalesData[[#This Row],[Sales]]-SalesData[[#This Row],[COGS]]</f>
        <v>100376.25</v>
      </c>
    </row>
    <row r="14" spans="1:16" hidden="1" x14ac:dyDescent="0.25">
      <c r="A14" s="10">
        <v>45292</v>
      </c>
      <c r="B14" s="9" t="s">
        <v>87</v>
      </c>
      <c r="C14" t="s">
        <v>68</v>
      </c>
      <c r="D14" t="s">
        <v>94</v>
      </c>
      <c r="E14" s="8" t="s">
        <v>76</v>
      </c>
      <c r="F14" s="8" t="s">
        <v>80</v>
      </c>
      <c r="G14">
        <v>555</v>
      </c>
      <c r="H14" s="11">
        <v>120</v>
      </c>
      <c r="I14" s="11">
        <v>15</v>
      </c>
      <c r="J14" s="11">
        <v>8325</v>
      </c>
      <c r="K14" s="11">
        <v>416.25</v>
      </c>
      <c r="L14" s="11">
        <v>7908.75</v>
      </c>
      <c r="M14" s="11">
        <v>5550</v>
      </c>
      <c r="N14" s="11">
        <f>SalesData[[#This Row],[Sales]]-SalesData[[#This Row],[COGS]]</f>
        <v>2358.75</v>
      </c>
    </row>
    <row r="15" spans="1:16" hidden="1" x14ac:dyDescent="0.25">
      <c r="A15" s="10">
        <v>45292</v>
      </c>
      <c r="B15" s="9" t="s">
        <v>86</v>
      </c>
      <c r="C15" t="s">
        <v>68</v>
      </c>
      <c r="D15" t="s">
        <v>70</v>
      </c>
      <c r="E15" s="8" t="s">
        <v>76</v>
      </c>
      <c r="F15" s="8" t="s">
        <v>80</v>
      </c>
      <c r="G15">
        <v>2861</v>
      </c>
      <c r="H15" s="11">
        <v>120</v>
      </c>
      <c r="I15" s="11">
        <v>15</v>
      </c>
      <c r="J15" s="11">
        <v>42915</v>
      </c>
      <c r="K15" s="11">
        <v>2145.75</v>
      </c>
      <c r="L15" s="11">
        <v>40769.25</v>
      </c>
      <c r="M15" s="11">
        <v>28610</v>
      </c>
      <c r="N15" s="11">
        <f>SalesData[[#This Row],[Sales]]-SalesData[[#This Row],[COGS]]</f>
        <v>12159.25</v>
      </c>
    </row>
    <row r="16" spans="1:16" hidden="1" x14ac:dyDescent="0.25">
      <c r="A16" s="10">
        <v>45292</v>
      </c>
      <c r="B16" s="9" t="s">
        <v>87</v>
      </c>
      <c r="C16" t="s">
        <v>63</v>
      </c>
      <c r="D16" t="s">
        <v>94</v>
      </c>
      <c r="E16" s="8" t="s">
        <v>65</v>
      </c>
      <c r="F16" s="8" t="s">
        <v>80</v>
      </c>
      <c r="G16">
        <v>1117.5</v>
      </c>
      <c r="H16" s="11">
        <v>3</v>
      </c>
      <c r="I16" s="11">
        <v>20</v>
      </c>
      <c r="J16" s="11">
        <v>22350</v>
      </c>
      <c r="K16" s="11">
        <v>1341</v>
      </c>
      <c r="L16" s="11">
        <v>21009</v>
      </c>
      <c r="M16" s="11">
        <v>11175</v>
      </c>
      <c r="N16" s="11">
        <f>SalesData[[#This Row],[Sales]]-SalesData[[#This Row],[COGS]]</f>
        <v>9834</v>
      </c>
    </row>
    <row r="17" spans="1:14" hidden="1" x14ac:dyDescent="0.25">
      <c r="A17" s="10">
        <v>45292</v>
      </c>
      <c r="B17" s="9" t="s">
        <v>85</v>
      </c>
      <c r="C17" t="s">
        <v>73</v>
      </c>
      <c r="D17" t="s">
        <v>69</v>
      </c>
      <c r="E17" s="8" t="s">
        <v>78</v>
      </c>
      <c r="F17" s="8" t="s">
        <v>80</v>
      </c>
      <c r="G17">
        <v>1987.5</v>
      </c>
      <c r="H17" s="11">
        <v>260</v>
      </c>
      <c r="I17" s="11">
        <v>125</v>
      </c>
      <c r="J17" s="11">
        <v>248437.5</v>
      </c>
      <c r="K17" s="11">
        <v>14906.25</v>
      </c>
      <c r="L17" s="11">
        <v>233531.25</v>
      </c>
      <c r="M17" s="11">
        <v>238500</v>
      </c>
      <c r="N17" s="11">
        <f>SalesData[[#This Row],[Sales]]-SalesData[[#This Row],[COGS]]</f>
        <v>-4968.75</v>
      </c>
    </row>
    <row r="18" spans="1:14" hidden="1" x14ac:dyDescent="0.25">
      <c r="A18" s="10">
        <v>45292</v>
      </c>
      <c r="B18" s="9" t="s">
        <v>86</v>
      </c>
      <c r="C18" t="s">
        <v>72</v>
      </c>
      <c r="D18" t="s">
        <v>70</v>
      </c>
      <c r="E18" s="8" t="s">
        <v>71</v>
      </c>
      <c r="F18" s="8" t="s">
        <v>80</v>
      </c>
      <c r="G18">
        <v>2340</v>
      </c>
      <c r="H18" s="11">
        <v>5</v>
      </c>
      <c r="I18" s="11">
        <v>12</v>
      </c>
      <c r="J18" s="11">
        <v>28080</v>
      </c>
      <c r="K18" s="11">
        <v>1965.6</v>
      </c>
      <c r="L18" s="11">
        <v>26114.400000000001</v>
      </c>
      <c r="M18" s="11">
        <v>7020</v>
      </c>
      <c r="N18" s="11">
        <f>SalesData[[#This Row],[Sales]]-SalesData[[#This Row],[COGS]]</f>
        <v>19094.400000000001</v>
      </c>
    </row>
    <row r="19" spans="1:14" hidden="1" x14ac:dyDescent="0.25">
      <c r="A19" s="10">
        <v>45292</v>
      </c>
      <c r="B19" s="9" t="s">
        <v>83</v>
      </c>
      <c r="C19" t="s">
        <v>72</v>
      </c>
      <c r="D19" t="s">
        <v>64</v>
      </c>
      <c r="E19" s="8" t="s">
        <v>77</v>
      </c>
      <c r="F19" s="8" t="s">
        <v>80</v>
      </c>
      <c r="G19">
        <v>3244.5</v>
      </c>
      <c r="H19" s="11">
        <v>250</v>
      </c>
      <c r="I19" s="11">
        <v>12</v>
      </c>
      <c r="J19" s="11">
        <v>38934</v>
      </c>
      <c r="K19" s="11">
        <v>2725.38</v>
      </c>
      <c r="L19" s="11">
        <v>36208.620000000003</v>
      </c>
      <c r="M19" s="11">
        <v>9733.5</v>
      </c>
      <c r="N19" s="11">
        <f>SalesData[[#This Row],[Sales]]-SalesData[[#This Row],[COGS]]</f>
        <v>26475.120000000003</v>
      </c>
    </row>
    <row r="20" spans="1:14" hidden="1" x14ac:dyDescent="0.25">
      <c r="A20" s="10">
        <v>45292</v>
      </c>
      <c r="B20" s="9" t="s">
        <v>86</v>
      </c>
      <c r="C20" t="s">
        <v>74</v>
      </c>
      <c r="D20" t="s">
        <v>70</v>
      </c>
      <c r="E20" s="8" t="s">
        <v>75</v>
      </c>
      <c r="F20" s="8" t="s">
        <v>80</v>
      </c>
      <c r="G20">
        <v>2565</v>
      </c>
      <c r="H20" s="11">
        <v>10</v>
      </c>
      <c r="I20" s="11">
        <v>300</v>
      </c>
      <c r="J20" s="11">
        <v>769500</v>
      </c>
      <c r="K20" s="11">
        <v>69255</v>
      </c>
      <c r="L20" s="11">
        <v>700245</v>
      </c>
      <c r="M20" s="11">
        <v>641250</v>
      </c>
      <c r="N20" s="11">
        <f>SalesData[[#This Row],[Sales]]-SalesData[[#This Row],[COGS]]</f>
        <v>58995</v>
      </c>
    </row>
    <row r="21" spans="1:14" hidden="1" x14ac:dyDescent="0.25">
      <c r="A21" s="10">
        <v>45292</v>
      </c>
      <c r="B21" s="9" t="s">
        <v>86</v>
      </c>
      <c r="C21" t="s">
        <v>63</v>
      </c>
      <c r="D21" t="s">
        <v>70</v>
      </c>
      <c r="E21" s="8" t="s">
        <v>75</v>
      </c>
      <c r="F21" s="8" t="s">
        <v>80</v>
      </c>
      <c r="G21">
        <v>2417</v>
      </c>
      <c r="H21" s="11">
        <v>10</v>
      </c>
      <c r="I21" s="11">
        <v>350</v>
      </c>
      <c r="J21" s="11">
        <v>845950</v>
      </c>
      <c r="K21" s="11">
        <v>76135.5</v>
      </c>
      <c r="L21" s="11">
        <v>769814.5</v>
      </c>
      <c r="M21" s="11">
        <v>628420</v>
      </c>
      <c r="N21" s="11">
        <f>SalesData[[#This Row],[Sales]]-SalesData[[#This Row],[COGS]]</f>
        <v>141394.5</v>
      </c>
    </row>
    <row r="22" spans="1:14" x14ac:dyDescent="0.25">
      <c r="A22" s="10">
        <v>45292</v>
      </c>
      <c r="B22" s="9" t="s">
        <v>87</v>
      </c>
      <c r="C22" t="s">
        <v>72</v>
      </c>
      <c r="D22" t="s">
        <v>94</v>
      </c>
      <c r="E22" s="8" t="s">
        <v>77</v>
      </c>
      <c r="F22" s="8" t="s">
        <v>80</v>
      </c>
      <c r="G22">
        <v>1956</v>
      </c>
      <c r="H22" s="11">
        <v>250</v>
      </c>
      <c r="I22" s="11">
        <v>12</v>
      </c>
      <c r="J22" s="11">
        <v>23472</v>
      </c>
      <c r="K22" s="11">
        <v>2112.48</v>
      </c>
      <c r="L22" s="11">
        <v>21359.52</v>
      </c>
      <c r="M22" s="11">
        <v>5868</v>
      </c>
      <c r="N22" s="11">
        <f>SalesData[[#This Row],[Sales]]-SalesData[[#This Row],[COGS]]</f>
        <v>15491.52</v>
      </c>
    </row>
    <row r="23" spans="1:14" hidden="1" x14ac:dyDescent="0.25">
      <c r="A23" s="10">
        <v>45292</v>
      </c>
      <c r="B23" s="9" t="s">
        <v>84</v>
      </c>
      <c r="C23" t="s">
        <v>68</v>
      </c>
      <c r="D23" t="s">
        <v>67</v>
      </c>
      <c r="E23" s="8" t="s">
        <v>76</v>
      </c>
      <c r="F23" s="8" t="s">
        <v>81</v>
      </c>
      <c r="G23">
        <v>681</v>
      </c>
      <c r="H23" s="11">
        <v>120</v>
      </c>
      <c r="I23" s="11">
        <v>15</v>
      </c>
      <c r="J23" s="11">
        <v>10215</v>
      </c>
      <c r="K23" s="11">
        <v>1021.5</v>
      </c>
      <c r="L23" s="11">
        <v>9193.5</v>
      </c>
      <c r="M23" s="11">
        <v>6810</v>
      </c>
      <c r="N23" s="11">
        <f>SalesData[[#This Row],[Sales]]-SalesData[[#This Row],[COGS]]</f>
        <v>2383.5</v>
      </c>
    </row>
    <row r="24" spans="1:14" hidden="1" x14ac:dyDescent="0.25">
      <c r="A24" s="10">
        <v>45292</v>
      </c>
      <c r="B24" s="9" t="s">
        <v>87</v>
      </c>
      <c r="C24" t="s">
        <v>73</v>
      </c>
      <c r="D24" t="s">
        <v>94</v>
      </c>
      <c r="E24" s="8" t="s">
        <v>78</v>
      </c>
      <c r="F24" s="8" t="s">
        <v>81</v>
      </c>
      <c r="G24">
        <v>579</v>
      </c>
      <c r="H24" s="11">
        <v>260</v>
      </c>
      <c r="I24" s="11">
        <v>125</v>
      </c>
      <c r="J24" s="11">
        <v>72375</v>
      </c>
      <c r="K24" s="11">
        <v>7237.5</v>
      </c>
      <c r="L24" s="11">
        <v>65137.5</v>
      </c>
      <c r="M24" s="11">
        <v>69480</v>
      </c>
      <c r="N24" s="11">
        <f>SalesData[[#This Row],[Sales]]-SalesData[[#This Row],[COGS]]</f>
        <v>-4342.5</v>
      </c>
    </row>
    <row r="25" spans="1:14" hidden="1" x14ac:dyDescent="0.25">
      <c r="A25" s="10">
        <v>45292</v>
      </c>
      <c r="B25" s="9" t="s">
        <v>83</v>
      </c>
      <c r="C25" t="s">
        <v>68</v>
      </c>
      <c r="D25" t="s">
        <v>64</v>
      </c>
      <c r="E25" s="8" t="s">
        <v>76</v>
      </c>
      <c r="F25" s="8" t="s">
        <v>81</v>
      </c>
      <c r="G25">
        <v>384</v>
      </c>
      <c r="H25" s="11">
        <v>120</v>
      </c>
      <c r="I25" s="11">
        <v>15</v>
      </c>
      <c r="J25" s="11">
        <v>5760</v>
      </c>
      <c r="K25" s="11">
        <v>633.59999999999991</v>
      </c>
      <c r="L25" s="11">
        <v>5126.3999999999996</v>
      </c>
      <c r="M25" s="11">
        <v>3840</v>
      </c>
      <c r="N25" s="11">
        <f>SalesData[[#This Row],[Sales]]-SalesData[[#This Row],[COGS]]</f>
        <v>1286.3999999999996</v>
      </c>
    </row>
    <row r="26" spans="1:14" hidden="1" x14ac:dyDescent="0.25">
      <c r="A26" s="10">
        <v>45292</v>
      </c>
      <c r="B26" s="9" t="s">
        <v>84</v>
      </c>
      <c r="C26" t="s">
        <v>63</v>
      </c>
      <c r="D26" t="s">
        <v>67</v>
      </c>
      <c r="E26" s="8" t="s">
        <v>71</v>
      </c>
      <c r="F26" s="8" t="s">
        <v>81</v>
      </c>
      <c r="G26">
        <v>766</v>
      </c>
      <c r="H26" s="11">
        <v>5</v>
      </c>
      <c r="I26" s="11">
        <v>350</v>
      </c>
      <c r="J26" s="11">
        <v>268100</v>
      </c>
      <c r="K26" s="11">
        <v>29491</v>
      </c>
      <c r="L26" s="11">
        <v>238609</v>
      </c>
      <c r="M26" s="11">
        <v>199160</v>
      </c>
      <c r="N26" s="11">
        <f>SalesData[[#This Row],[Sales]]-SalesData[[#This Row],[COGS]]</f>
        <v>39449</v>
      </c>
    </row>
    <row r="27" spans="1:14" hidden="1" x14ac:dyDescent="0.25">
      <c r="A27" s="10">
        <v>45292</v>
      </c>
      <c r="B27" s="9" t="s">
        <v>83</v>
      </c>
      <c r="C27" t="s">
        <v>74</v>
      </c>
      <c r="D27" t="s">
        <v>64</v>
      </c>
      <c r="E27" s="8" t="s">
        <v>75</v>
      </c>
      <c r="F27" s="8" t="s">
        <v>81</v>
      </c>
      <c r="G27">
        <v>873</v>
      </c>
      <c r="H27" s="11">
        <v>10</v>
      </c>
      <c r="I27" s="11">
        <v>300</v>
      </c>
      <c r="J27" s="11">
        <v>261900</v>
      </c>
      <c r="K27" s="11">
        <v>28809</v>
      </c>
      <c r="L27" s="11">
        <v>233091</v>
      </c>
      <c r="M27" s="11">
        <v>218250</v>
      </c>
      <c r="N27" s="11">
        <f>SalesData[[#This Row],[Sales]]-SalesData[[#This Row],[COGS]]</f>
        <v>14841</v>
      </c>
    </row>
    <row r="28" spans="1:14" hidden="1" x14ac:dyDescent="0.25">
      <c r="A28" s="10">
        <v>45292</v>
      </c>
      <c r="B28" s="9" t="s">
        <v>85</v>
      </c>
      <c r="C28" t="s">
        <v>72</v>
      </c>
      <c r="D28" t="s">
        <v>69</v>
      </c>
      <c r="E28" s="8" t="s">
        <v>77</v>
      </c>
      <c r="F28" s="8" t="s">
        <v>81</v>
      </c>
      <c r="G28">
        <v>1734</v>
      </c>
      <c r="H28" s="11">
        <v>250</v>
      </c>
      <c r="I28" s="11">
        <v>12</v>
      </c>
      <c r="J28" s="11">
        <v>20808</v>
      </c>
      <c r="K28" s="11">
        <v>2288.88</v>
      </c>
      <c r="L28" s="11">
        <v>18519.12</v>
      </c>
      <c r="M28" s="11">
        <v>5202</v>
      </c>
      <c r="N28" s="11">
        <f>SalesData[[#This Row],[Sales]]-SalesData[[#This Row],[COGS]]</f>
        <v>13317.119999999999</v>
      </c>
    </row>
    <row r="29" spans="1:14" hidden="1" x14ac:dyDescent="0.25">
      <c r="A29" s="10">
        <v>45292</v>
      </c>
      <c r="B29" s="9" t="s">
        <v>86</v>
      </c>
      <c r="C29" t="s">
        <v>73</v>
      </c>
      <c r="D29" t="s">
        <v>70</v>
      </c>
      <c r="E29" s="8" t="s">
        <v>77</v>
      </c>
      <c r="F29" s="8" t="s">
        <v>81</v>
      </c>
      <c r="G29">
        <v>554</v>
      </c>
      <c r="H29" s="11">
        <v>250</v>
      </c>
      <c r="I29" s="11">
        <v>125</v>
      </c>
      <c r="J29" s="11">
        <v>69250</v>
      </c>
      <c r="K29" s="11">
        <v>7617.5</v>
      </c>
      <c r="L29" s="11">
        <v>61632.5</v>
      </c>
      <c r="M29" s="11">
        <v>66480</v>
      </c>
      <c r="N29" s="11">
        <f>SalesData[[#This Row],[Sales]]-SalesData[[#This Row],[COGS]]</f>
        <v>-4847.5</v>
      </c>
    </row>
    <row r="30" spans="1:14" hidden="1" x14ac:dyDescent="0.25">
      <c r="A30" s="10">
        <v>45292</v>
      </c>
      <c r="B30" s="9" t="s">
        <v>84</v>
      </c>
      <c r="C30" t="s">
        <v>73</v>
      </c>
      <c r="D30" t="s">
        <v>67</v>
      </c>
      <c r="E30" s="8" t="s">
        <v>78</v>
      </c>
      <c r="F30" s="8" t="s">
        <v>81</v>
      </c>
      <c r="G30">
        <v>3165</v>
      </c>
      <c r="H30" s="11">
        <v>260</v>
      </c>
      <c r="I30" s="11">
        <v>125</v>
      </c>
      <c r="J30" s="11">
        <v>395625</v>
      </c>
      <c r="K30" s="11">
        <v>43518.75</v>
      </c>
      <c r="L30" s="11">
        <v>352106.25</v>
      </c>
      <c r="M30" s="11">
        <v>379800</v>
      </c>
      <c r="N30" s="11">
        <f>SalesData[[#This Row],[Sales]]-SalesData[[#This Row],[COGS]]</f>
        <v>-27693.75</v>
      </c>
    </row>
    <row r="31" spans="1:14" hidden="1" x14ac:dyDescent="0.25">
      <c r="A31" s="10">
        <v>45292</v>
      </c>
      <c r="B31" s="9" t="s">
        <v>86</v>
      </c>
      <c r="C31" t="s">
        <v>63</v>
      </c>
      <c r="D31" t="s">
        <v>70</v>
      </c>
      <c r="E31" s="8" t="s">
        <v>78</v>
      </c>
      <c r="F31" s="8" t="s">
        <v>81</v>
      </c>
      <c r="G31">
        <v>2629</v>
      </c>
      <c r="H31" s="11">
        <v>260</v>
      </c>
      <c r="I31" s="11">
        <v>20</v>
      </c>
      <c r="J31" s="11">
        <v>52580</v>
      </c>
      <c r="K31" s="11">
        <v>5783.8</v>
      </c>
      <c r="L31" s="11">
        <v>46796.2</v>
      </c>
      <c r="M31" s="11">
        <v>26290</v>
      </c>
      <c r="N31" s="11">
        <f>SalesData[[#This Row],[Sales]]-SalesData[[#This Row],[COGS]]</f>
        <v>20506.199999999997</v>
      </c>
    </row>
    <row r="32" spans="1:14" hidden="1" x14ac:dyDescent="0.25">
      <c r="A32" s="10">
        <v>45292</v>
      </c>
      <c r="B32" s="9" t="s">
        <v>87</v>
      </c>
      <c r="C32" t="s">
        <v>74</v>
      </c>
      <c r="D32" t="s">
        <v>94</v>
      </c>
      <c r="E32" s="8" t="s">
        <v>75</v>
      </c>
      <c r="F32" s="8" t="s">
        <v>81</v>
      </c>
      <c r="G32">
        <v>3495</v>
      </c>
      <c r="H32" s="11">
        <v>10</v>
      </c>
      <c r="I32" s="11">
        <v>300</v>
      </c>
      <c r="J32" s="11">
        <v>1048500</v>
      </c>
      <c r="K32" s="11">
        <v>125820</v>
      </c>
      <c r="L32" s="11">
        <v>922680</v>
      </c>
      <c r="M32" s="11">
        <v>873750</v>
      </c>
      <c r="N32" s="11">
        <f>SalesData[[#This Row],[Sales]]-SalesData[[#This Row],[COGS]]</f>
        <v>48930</v>
      </c>
    </row>
    <row r="33" spans="1:14" hidden="1" x14ac:dyDescent="0.25">
      <c r="A33" s="10">
        <v>45292</v>
      </c>
      <c r="B33" s="9" t="s">
        <v>85</v>
      </c>
      <c r="C33" t="s">
        <v>63</v>
      </c>
      <c r="D33" t="s">
        <v>69</v>
      </c>
      <c r="E33" s="8" t="s">
        <v>65</v>
      </c>
      <c r="F33" s="8" t="s">
        <v>81</v>
      </c>
      <c r="G33">
        <v>2521.5</v>
      </c>
      <c r="H33" s="11">
        <v>3</v>
      </c>
      <c r="I33" s="11">
        <v>20</v>
      </c>
      <c r="J33" s="11">
        <v>50430</v>
      </c>
      <c r="K33" s="11">
        <v>6051.6</v>
      </c>
      <c r="L33" s="11">
        <v>44378.399999999994</v>
      </c>
      <c r="M33" s="11">
        <v>25215</v>
      </c>
      <c r="N33" s="11">
        <f>SalesData[[#This Row],[Sales]]-SalesData[[#This Row],[COGS]]</f>
        <v>19163.399999999994</v>
      </c>
    </row>
    <row r="34" spans="1:14" hidden="1" x14ac:dyDescent="0.25">
      <c r="A34" s="10">
        <v>45292</v>
      </c>
      <c r="B34" s="9" t="s">
        <v>87</v>
      </c>
      <c r="C34" t="s">
        <v>63</v>
      </c>
      <c r="D34" t="s">
        <v>94</v>
      </c>
      <c r="E34" s="8" t="s">
        <v>71</v>
      </c>
      <c r="F34" s="8" t="s">
        <v>81</v>
      </c>
      <c r="G34">
        <v>982.5</v>
      </c>
      <c r="H34" s="11">
        <v>5</v>
      </c>
      <c r="I34" s="11">
        <v>350</v>
      </c>
      <c r="J34" s="11">
        <v>343875</v>
      </c>
      <c r="K34" s="11">
        <v>44703.75</v>
      </c>
      <c r="L34" s="11">
        <v>299171.25</v>
      </c>
      <c r="M34" s="11">
        <v>255450</v>
      </c>
      <c r="N34" s="11">
        <f>SalesData[[#This Row],[Sales]]-SalesData[[#This Row],[COGS]]</f>
        <v>43721.25</v>
      </c>
    </row>
    <row r="35" spans="1:14" hidden="1" x14ac:dyDescent="0.25">
      <c r="A35" s="10">
        <v>45292</v>
      </c>
      <c r="B35" s="9" t="s">
        <v>87</v>
      </c>
      <c r="C35" t="s">
        <v>63</v>
      </c>
      <c r="D35" t="s">
        <v>94</v>
      </c>
      <c r="E35" s="8" t="s">
        <v>75</v>
      </c>
      <c r="F35" s="8" t="s">
        <v>81</v>
      </c>
      <c r="G35">
        <v>1438.5</v>
      </c>
      <c r="H35" s="11">
        <v>10</v>
      </c>
      <c r="I35" s="11">
        <v>7</v>
      </c>
      <c r="J35" s="11">
        <v>10069.5</v>
      </c>
      <c r="K35" s="11">
        <v>1309.0350000000001</v>
      </c>
      <c r="L35" s="11">
        <v>8760.4650000000001</v>
      </c>
      <c r="M35" s="11">
        <v>7192.5</v>
      </c>
      <c r="N35" s="11">
        <f>SalesData[[#This Row],[Sales]]-SalesData[[#This Row],[COGS]]</f>
        <v>1567.9650000000001</v>
      </c>
    </row>
    <row r="36" spans="1:14" hidden="1" x14ac:dyDescent="0.25">
      <c r="A36" s="10">
        <v>45292</v>
      </c>
      <c r="B36" s="9" t="s">
        <v>84</v>
      </c>
      <c r="C36" t="s">
        <v>74</v>
      </c>
      <c r="D36" t="s">
        <v>67</v>
      </c>
      <c r="E36" s="8" t="s">
        <v>75</v>
      </c>
      <c r="F36" s="8" t="s">
        <v>81</v>
      </c>
      <c r="G36">
        <v>807</v>
      </c>
      <c r="H36" s="11">
        <v>10</v>
      </c>
      <c r="I36" s="11">
        <v>300</v>
      </c>
      <c r="J36" s="11">
        <v>242100</v>
      </c>
      <c r="K36" s="11">
        <v>31473</v>
      </c>
      <c r="L36" s="11">
        <v>210627</v>
      </c>
      <c r="M36" s="11">
        <v>201750</v>
      </c>
      <c r="N36" s="11">
        <f>SalesData[[#This Row],[Sales]]-SalesData[[#This Row],[COGS]]</f>
        <v>8877</v>
      </c>
    </row>
    <row r="37" spans="1:14" hidden="1" x14ac:dyDescent="0.25">
      <c r="A37" s="10">
        <v>45292</v>
      </c>
      <c r="B37" s="9" t="s">
        <v>85</v>
      </c>
      <c r="C37" t="s">
        <v>68</v>
      </c>
      <c r="D37" t="s">
        <v>69</v>
      </c>
      <c r="E37" s="8" t="s">
        <v>76</v>
      </c>
      <c r="F37" s="8" t="s">
        <v>81</v>
      </c>
      <c r="G37">
        <v>3997.5</v>
      </c>
      <c r="H37" s="11">
        <v>120</v>
      </c>
      <c r="I37" s="11">
        <v>15</v>
      </c>
      <c r="J37" s="11">
        <v>59962.5</v>
      </c>
      <c r="K37" s="11">
        <v>7795.125</v>
      </c>
      <c r="L37" s="11">
        <v>52167.375</v>
      </c>
      <c r="M37" s="11">
        <v>39975</v>
      </c>
      <c r="N37" s="11">
        <f>SalesData[[#This Row],[Sales]]-SalesData[[#This Row],[COGS]]</f>
        <v>12192.375</v>
      </c>
    </row>
    <row r="38" spans="1:14" hidden="1" x14ac:dyDescent="0.25">
      <c r="A38" s="10">
        <v>45292</v>
      </c>
      <c r="B38" s="9" t="s">
        <v>83</v>
      </c>
      <c r="C38" t="s">
        <v>73</v>
      </c>
      <c r="D38" t="s">
        <v>64</v>
      </c>
      <c r="E38" s="8" t="s">
        <v>78</v>
      </c>
      <c r="F38" s="8" t="s">
        <v>81</v>
      </c>
      <c r="G38">
        <v>1659</v>
      </c>
      <c r="H38" s="11">
        <v>260</v>
      </c>
      <c r="I38" s="11">
        <v>125</v>
      </c>
      <c r="J38" s="11">
        <v>207375</v>
      </c>
      <c r="K38" s="11">
        <v>26958.75</v>
      </c>
      <c r="L38" s="11">
        <v>180416.25</v>
      </c>
      <c r="M38" s="11">
        <v>199080</v>
      </c>
      <c r="N38" s="11">
        <f>SalesData[[#This Row],[Sales]]-SalesData[[#This Row],[COGS]]</f>
        <v>-18663.75</v>
      </c>
    </row>
    <row r="39" spans="1:14" hidden="1" x14ac:dyDescent="0.25">
      <c r="A39" s="10">
        <v>45292</v>
      </c>
      <c r="B39" s="9" t="s">
        <v>83</v>
      </c>
      <c r="C39" t="s">
        <v>63</v>
      </c>
      <c r="D39" t="s">
        <v>64</v>
      </c>
      <c r="E39" s="8" t="s">
        <v>71</v>
      </c>
      <c r="F39" s="8" t="s">
        <v>81</v>
      </c>
      <c r="G39">
        <v>2227.5</v>
      </c>
      <c r="H39" s="11">
        <v>5</v>
      </c>
      <c r="I39" s="11">
        <v>350</v>
      </c>
      <c r="J39" s="11">
        <v>779625</v>
      </c>
      <c r="K39" s="11">
        <v>109147.5</v>
      </c>
      <c r="L39" s="11">
        <v>670477.5</v>
      </c>
      <c r="M39" s="11">
        <v>579150</v>
      </c>
      <c r="N39" s="11">
        <f>SalesData[[#This Row],[Sales]]-SalesData[[#This Row],[COGS]]</f>
        <v>91327.5</v>
      </c>
    </row>
    <row r="40" spans="1:14" hidden="1" x14ac:dyDescent="0.25">
      <c r="A40" s="10">
        <v>45323</v>
      </c>
      <c r="B40" s="9" t="s">
        <v>83</v>
      </c>
      <c r="C40" t="s">
        <v>63</v>
      </c>
      <c r="D40" t="s">
        <v>64</v>
      </c>
      <c r="E40" s="8" t="s">
        <v>75</v>
      </c>
      <c r="F40" s="8" t="s">
        <v>66</v>
      </c>
      <c r="G40">
        <v>292</v>
      </c>
      <c r="H40" s="11">
        <v>10</v>
      </c>
      <c r="I40" s="11">
        <v>20</v>
      </c>
      <c r="J40" s="11">
        <v>5840</v>
      </c>
      <c r="K40" s="11">
        <v>0</v>
      </c>
      <c r="L40" s="11">
        <v>5840</v>
      </c>
      <c r="M40" s="11">
        <v>2920</v>
      </c>
      <c r="N40" s="11">
        <f>SalesData[[#This Row],[Sales]]-SalesData[[#This Row],[COGS]]</f>
        <v>2920</v>
      </c>
    </row>
    <row r="41" spans="1:14" hidden="1" x14ac:dyDescent="0.25">
      <c r="A41" s="10">
        <v>45323</v>
      </c>
      <c r="B41" s="9" t="s">
        <v>86</v>
      </c>
      <c r="C41" t="s">
        <v>68</v>
      </c>
      <c r="D41" t="s">
        <v>70</v>
      </c>
      <c r="E41" s="8" t="s">
        <v>75</v>
      </c>
      <c r="F41" s="8" t="s">
        <v>66</v>
      </c>
      <c r="G41">
        <v>974</v>
      </c>
      <c r="H41" s="11">
        <v>10</v>
      </c>
      <c r="I41" s="11">
        <v>15</v>
      </c>
      <c r="J41" s="11">
        <v>14610</v>
      </c>
      <c r="K41" s="11">
        <v>0</v>
      </c>
      <c r="L41" s="11">
        <v>14610</v>
      </c>
      <c r="M41" s="11">
        <v>9740</v>
      </c>
      <c r="N41" s="11">
        <f>SalesData[[#This Row],[Sales]]-SalesData[[#This Row],[COGS]]</f>
        <v>4870</v>
      </c>
    </row>
    <row r="42" spans="1:14" hidden="1" x14ac:dyDescent="0.25">
      <c r="A42" s="10">
        <v>45323</v>
      </c>
      <c r="B42" s="9" t="s">
        <v>85</v>
      </c>
      <c r="C42" t="s">
        <v>73</v>
      </c>
      <c r="D42" t="s">
        <v>69</v>
      </c>
      <c r="E42" s="8" t="s">
        <v>76</v>
      </c>
      <c r="F42" s="8" t="s">
        <v>66</v>
      </c>
      <c r="G42">
        <v>1804</v>
      </c>
      <c r="H42" s="11">
        <v>120</v>
      </c>
      <c r="I42" s="11">
        <v>125</v>
      </c>
      <c r="J42" s="11">
        <v>225500</v>
      </c>
      <c r="K42" s="11">
        <v>0</v>
      </c>
      <c r="L42" s="11">
        <v>225500</v>
      </c>
      <c r="M42" s="11">
        <v>216480</v>
      </c>
      <c r="N42" s="11">
        <f>SalesData[[#This Row],[Sales]]-SalesData[[#This Row],[COGS]]</f>
        <v>9020</v>
      </c>
    </row>
    <row r="43" spans="1:14" hidden="1" x14ac:dyDescent="0.25">
      <c r="A43" s="10">
        <v>45323</v>
      </c>
      <c r="B43" s="9" t="s">
        <v>83</v>
      </c>
      <c r="C43" t="s">
        <v>74</v>
      </c>
      <c r="D43" t="s">
        <v>64</v>
      </c>
      <c r="E43" s="8" t="s">
        <v>77</v>
      </c>
      <c r="F43" s="8" t="s">
        <v>66</v>
      </c>
      <c r="G43">
        <v>2001</v>
      </c>
      <c r="H43" s="11">
        <v>250</v>
      </c>
      <c r="I43" s="11">
        <v>300</v>
      </c>
      <c r="J43" s="11">
        <v>600300</v>
      </c>
      <c r="K43" s="11">
        <v>0</v>
      </c>
      <c r="L43" s="11">
        <v>600300</v>
      </c>
      <c r="M43" s="11">
        <v>500250</v>
      </c>
      <c r="N43" s="11">
        <f>SalesData[[#This Row],[Sales]]-SalesData[[#This Row],[COGS]]</f>
        <v>100050</v>
      </c>
    </row>
    <row r="44" spans="1:14" hidden="1" x14ac:dyDescent="0.25">
      <c r="A44" s="10">
        <v>45323</v>
      </c>
      <c r="B44" s="9" t="s">
        <v>85</v>
      </c>
      <c r="C44" t="s">
        <v>63</v>
      </c>
      <c r="D44" t="s">
        <v>69</v>
      </c>
      <c r="E44" s="8" t="s">
        <v>78</v>
      </c>
      <c r="F44" s="8" t="s">
        <v>66</v>
      </c>
      <c r="G44">
        <v>2750</v>
      </c>
      <c r="H44" s="11">
        <v>260</v>
      </c>
      <c r="I44" s="11">
        <v>350</v>
      </c>
      <c r="J44" s="11">
        <v>962500</v>
      </c>
      <c r="K44" s="11">
        <v>0</v>
      </c>
      <c r="L44" s="11">
        <v>962500</v>
      </c>
      <c r="M44" s="11">
        <v>715000</v>
      </c>
      <c r="N44" s="11">
        <f>SalesData[[#This Row],[Sales]]-SalesData[[#This Row],[COGS]]</f>
        <v>247500</v>
      </c>
    </row>
    <row r="45" spans="1:14" hidden="1" x14ac:dyDescent="0.25">
      <c r="A45" s="10">
        <v>45323</v>
      </c>
      <c r="B45" s="9" t="s">
        <v>85</v>
      </c>
      <c r="C45" t="s">
        <v>68</v>
      </c>
      <c r="D45" t="s">
        <v>69</v>
      </c>
      <c r="E45" s="8" t="s">
        <v>75</v>
      </c>
      <c r="F45" s="8" t="s">
        <v>79</v>
      </c>
      <c r="G45">
        <v>2296</v>
      </c>
      <c r="H45" s="11">
        <v>10</v>
      </c>
      <c r="I45" s="11">
        <v>15</v>
      </c>
      <c r="J45" s="11">
        <v>34440</v>
      </c>
      <c r="K45" s="11">
        <v>344.4</v>
      </c>
      <c r="L45" s="11">
        <v>34095.599999999999</v>
      </c>
      <c r="M45" s="11">
        <v>22960</v>
      </c>
      <c r="N45" s="11">
        <f>SalesData[[#This Row],[Sales]]-SalesData[[#This Row],[COGS]]</f>
        <v>11135.599999999999</v>
      </c>
    </row>
    <row r="46" spans="1:14" x14ac:dyDescent="0.25">
      <c r="A46" s="10">
        <v>45323</v>
      </c>
      <c r="B46" s="9" t="s">
        <v>87</v>
      </c>
      <c r="C46" t="s">
        <v>72</v>
      </c>
      <c r="D46" t="s">
        <v>94</v>
      </c>
      <c r="E46" s="8" t="s">
        <v>65</v>
      </c>
      <c r="F46" s="8" t="s">
        <v>79</v>
      </c>
      <c r="G46">
        <v>1858</v>
      </c>
      <c r="H46" s="11">
        <v>3</v>
      </c>
      <c r="I46" s="11">
        <v>12</v>
      </c>
      <c r="J46" s="11">
        <v>22296</v>
      </c>
      <c r="K46" s="11">
        <v>222.96</v>
      </c>
      <c r="L46" s="11">
        <v>22073.040000000001</v>
      </c>
      <c r="M46" s="11">
        <v>5574</v>
      </c>
      <c r="N46" s="11">
        <f>SalesData[[#This Row],[Sales]]-SalesData[[#This Row],[COGS]]</f>
        <v>16499.04</v>
      </c>
    </row>
    <row r="47" spans="1:14" hidden="1" x14ac:dyDescent="0.25">
      <c r="A47" s="10">
        <v>45323</v>
      </c>
      <c r="B47" s="9" t="s">
        <v>87</v>
      </c>
      <c r="C47" t="s">
        <v>68</v>
      </c>
      <c r="D47" t="s">
        <v>94</v>
      </c>
      <c r="E47" s="8" t="s">
        <v>75</v>
      </c>
      <c r="F47" s="8" t="s">
        <v>79</v>
      </c>
      <c r="G47">
        <v>1514</v>
      </c>
      <c r="H47" s="11">
        <v>10</v>
      </c>
      <c r="I47" s="11">
        <v>15</v>
      </c>
      <c r="J47" s="11">
        <v>22710</v>
      </c>
      <c r="K47" s="11">
        <v>227.1</v>
      </c>
      <c r="L47" s="11">
        <v>22482.9</v>
      </c>
      <c r="M47" s="11">
        <v>15140</v>
      </c>
      <c r="N47" s="11">
        <f>SalesData[[#This Row],[Sales]]-SalesData[[#This Row],[COGS]]</f>
        <v>7342.9000000000015</v>
      </c>
    </row>
    <row r="48" spans="1:14" hidden="1" x14ac:dyDescent="0.25">
      <c r="A48" s="10">
        <v>45323</v>
      </c>
      <c r="B48" s="9" t="s">
        <v>83</v>
      </c>
      <c r="C48" t="s">
        <v>68</v>
      </c>
      <c r="D48" t="s">
        <v>64</v>
      </c>
      <c r="E48" s="8" t="s">
        <v>75</v>
      </c>
      <c r="F48" s="8" t="s">
        <v>79</v>
      </c>
      <c r="G48">
        <v>2363</v>
      </c>
      <c r="H48" s="11">
        <v>10</v>
      </c>
      <c r="I48" s="11">
        <v>15</v>
      </c>
      <c r="J48" s="11">
        <v>35445</v>
      </c>
      <c r="K48" s="11">
        <v>708.9</v>
      </c>
      <c r="L48" s="11">
        <v>34736.1</v>
      </c>
      <c r="M48" s="11">
        <v>23630</v>
      </c>
      <c r="N48" s="11">
        <f>SalesData[[#This Row],[Sales]]-SalesData[[#This Row],[COGS]]</f>
        <v>11106.099999999999</v>
      </c>
    </row>
    <row r="49" spans="1:14" hidden="1" x14ac:dyDescent="0.25">
      <c r="A49" s="10">
        <v>45323</v>
      </c>
      <c r="B49" s="9" t="s">
        <v>84</v>
      </c>
      <c r="C49" t="s">
        <v>63</v>
      </c>
      <c r="D49" t="s">
        <v>67</v>
      </c>
      <c r="E49" s="8" t="s">
        <v>71</v>
      </c>
      <c r="F49" s="8" t="s">
        <v>79</v>
      </c>
      <c r="G49">
        <v>1958</v>
      </c>
      <c r="H49" s="11">
        <v>5</v>
      </c>
      <c r="I49" s="11">
        <v>7</v>
      </c>
      <c r="J49" s="11">
        <v>13706</v>
      </c>
      <c r="K49" s="11">
        <v>411.18</v>
      </c>
      <c r="L49" s="11">
        <v>13294.82</v>
      </c>
      <c r="M49" s="11">
        <v>9790</v>
      </c>
      <c r="N49" s="11">
        <f>SalesData[[#This Row],[Sales]]-SalesData[[#This Row],[COGS]]</f>
        <v>3504.8199999999997</v>
      </c>
    </row>
    <row r="50" spans="1:14" hidden="1" x14ac:dyDescent="0.25">
      <c r="A50" s="10">
        <v>45323</v>
      </c>
      <c r="B50" s="9" t="s">
        <v>87</v>
      </c>
      <c r="C50" t="s">
        <v>74</v>
      </c>
      <c r="D50" t="s">
        <v>94</v>
      </c>
      <c r="E50" s="8" t="s">
        <v>77</v>
      </c>
      <c r="F50" s="8" t="s">
        <v>79</v>
      </c>
      <c r="G50">
        <v>2844</v>
      </c>
      <c r="H50" s="11">
        <v>250</v>
      </c>
      <c r="I50" s="11">
        <v>300</v>
      </c>
      <c r="J50" s="11">
        <v>853200</v>
      </c>
      <c r="K50" s="11">
        <v>25596</v>
      </c>
      <c r="L50" s="11">
        <v>827604</v>
      </c>
      <c r="M50" s="11">
        <v>711000</v>
      </c>
      <c r="N50" s="11">
        <f>SalesData[[#This Row],[Sales]]-SalesData[[#This Row],[COGS]]</f>
        <v>116604</v>
      </c>
    </row>
    <row r="51" spans="1:14" hidden="1" x14ac:dyDescent="0.25">
      <c r="A51" s="10">
        <v>45323</v>
      </c>
      <c r="B51" s="9" t="s">
        <v>86</v>
      </c>
      <c r="C51" t="s">
        <v>63</v>
      </c>
      <c r="D51" t="s">
        <v>70</v>
      </c>
      <c r="E51" s="8" t="s">
        <v>78</v>
      </c>
      <c r="F51" s="8" t="s">
        <v>79</v>
      </c>
      <c r="G51">
        <v>1865</v>
      </c>
      <c r="H51" s="11">
        <v>260</v>
      </c>
      <c r="I51" s="11">
        <v>350</v>
      </c>
      <c r="J51" s="11">
        <v>652750</v>
      </c>
      <c r="K51" s="11">
        <v>26110</v>
      </c>
      <c r="L51" s="11">
        <v>626640</v>
      </c>
      <c r="M51" s="11">
        <v>484900</v>
      </c>
      <c r="N51" s="11">
        <f>SalesData[[#This Row],[Sales]]-SalesData[[#This Row],[COGS]]</f>
        <v>141740</v>
      </c>
    </row>
    <row r="52" spans="1:14" hidden="1" x14ac:dyDescent="0.25">
      <c r="A52" s="10">
        <v>45323</v>
      </c>
      <c r="B52" s="9" t="s">
        <v>85</v>
      </c>
      <c r="C52" t="s">
        <v>72</v>
      </c>
      <c r="D52" t="s">
        <v>69</v>
      </c>
      <c r="E52" s="8" t="s">
        <v>65</v>
      </c>
      <c r="F52" s="8" t="s">
        <v>80</v>
      </c>
      <c r="G52">
        <v>1865</v>
      </c>
      <c r="H52" s="11">
        <v>3</v>
      </c>
      <c r="I52" s="11">
        <v>12</v>
      </c>
      <c r="J52" s="11">
        <v>22380</v>
      </c>
      <c r="K52" s="11">
        <v>1119</v>
      </c>
      <c r="L52" s="11">
        <v>21261</v>
      </c>
      <c r="M52" s="11">
        <v>5595</v>
      </c>
      <c r="N52" s="11">
        <f>SalesData[[#This Row],[Sales]]-SalesData[[#This Row],[COGS]]</f>
        <v>15666</v>
      </c>
    </row>
    <row r="53" spans="1:14" hidden="1" x14ac:dyDescent="0.25">
      <c r="A53" s="10">
        <v>45323</v>
      </c>
      <c r="B53" s="9" t="s">
        <v>84</v>
      </c>
      <c r="C53" t="s">
        <v>72</v>
      </c>
      <c r="D53" t="s">
        <v>67</v>
      </c>
      <c r="E53" s="8" t="s">
        <v>65</v>
      </c>
      <c r="F53" s="8" t="s">
        <v>80</v>
      </c>
      <c r="G53">
        <v>1116</v>
      </c>
      <c r="H53" s="11">
        <v>3</v>
      </c>
      <c r="I53" s="11">
        <v>12</v>
      </c>
      <c r="J53" s="11">
        <v>13392</v>
      </c>
      <c r="K53" s="11">
        <v>669.6</v>
      </c>
      <c r="L53" s="11">
        <v>12722.4</v>
      </c>
      <c r="M53" s="11">
        <v>3348</v>
      </c>
      <c r="N53" s="11">
        <f>SalesData[[#This Row],[Sales]]-SalesData[[#This Row],[COGS]]</f>
        <v>9374.4</v>
      </c>
    </row>
    <row r="54" spans="1:14" hidden="1" x14ac:dyDescent="0.25">
      <c r="A54" s="10">
        <v>45323</v>
      </c>
      <c r="B54" s="9" t="s">
        <v>85</v>
      </c>
      <c r="C54" t="s">
        <v>63</v>
      </c>
      <c r="D54" t="s">
        <v>69</v>
      </c>
      <c r="E54" s="8" t="s">
        <v>75</v>
      </c>
      <c r="F54" s="8" t="s">
        <v>80</v>
      </c>
      <c r="G54">
        <v>1303</v>
      </c>
      <c r="H54" s="11">
        <v>10</v>
      </c>
      <c r="I54" s="11">
        <v>20</v>
      </c>
      <c r="J54" s="11">
        <v>26060</v>
      </c>
      <c r="K54" s="11">
        <v>1303</v>
      </c>
      <c r="L54" s="11">
        <v>24757</v>
      </c>
      <c r="M54" s="11">
        <v>13030</v>
      </c>
      <c r="N54" s="11">
        <f>SalesData[[#This Row],[Sales]]-SalesData[[#This Row],[COGS]]</f>
        <v>11727</v>
      </c>
    </row>
    <row r="55" spans="1:14" hidden="1" x14ac:dyDescent="0.25">
      <c r="A55" s="10">
        <v>45323</v>
      </c>
      <c r="B55" s="9" t="s">
        <v>84</v>
      </c>
      <c r="C55" t="s">
        <v>73</v>
      </c>
      <c r="D55" t="s">
        <v>67</v>
      </c>
      <c r="E55" s="8" t="s">
        <v>76</v>
      </c>
      <c r="F55" s="8" t="s">
        <v>80</v>
      </c>
      <c r="G55">
        <v>807</v>
      </c>
      <c r="H55" s="11">
        <v>120</v>
      </c>
      <c r="I55" s="11">
        <v>125</v>
      </c>
      <c r="J55" s="11">
        <v>100875</v>
      </c>
      <c r="K55" s="11">
        <v>5043.75</v>
      </c>
      <c r="L55" s="11">
        <v>95831.25</v>
      </c>
      <c r="M55" s="11">
        <v>96840</v>
      </c>
      <c r="N55" s="11">
        <f>SalesData[[#This Row],[Sales]]-SalesData[[#This Row],[COGS]]</f>
        <v>-1008.75</v>
      </c>
    </row>
    <row r="56" spans="1:14" hidden="1" x14ac:dyDescent="0.25">
      <c r="A56" s="10">
        <v>45323</v>
      </c>
      <c r="B56" s="9" t="s">
        <v>84</v>
      </c>
      <c r="C56" t="s">
        <v>63</v>
      </c>
      <c r="D56" t="s">
        <v>67</v>
      </c>
      <c r="E56" s="8" t="s">
        <v>78</v>
      </c>
      <c r="F56" s="8" t="s">
        <v>80</v>
      </c>
      <c r="G56">
        <v>1350</v>
      </c>
      <c r="H56" s="11">
        <v>260</v>
      </c>
      <c r="I56" s="11">
        <v>350</v>
      </c>
      <c r="J56" s="11">
        <v>472500</v>
      </c>
      <c r="K56" s="11">
        <v>23625</v>
      </c>
      <c r="L56" s="11">
        <v>448875</v>
      </c>
      <c r="M56" s="11">
        <v>351000</v>
      </c>
      <c r="N56" s="11">
        <f>SalesData[[#This Row],[Sales]]-SalesData[[#This Row],[COGS]]</f>
        <v>97875</v>
      </c>
    </row>
    <row r="57" spans="1:14" hidden="1" x14ac:dyDescent="0.25">
      <c r="A57" s="10">
        <v>45323</v>
      </c>
      <c r="B57" s="9" t="s">
        <v>83</v>
      </c>
      <c r="C57" t="s">
        <v>73</v>
      </c>
      <c r="D57" t="s">
        <v>64</v>
      </c>
      <c r="E57" s="8" t="s">
        <v>76</v>
      </c>
      <c r="F57" s="8" t="s">
        <v>80</v>
      </c>
      <c r="G57">
        <v>952</v>
      </c>
      <c r="H57" s="11">
        <v>120</v>
      </c>
      <c r="I57" s="11">
        <v>125</v>
      </c>
      <c r="J57" s="11">
        <v>119000</v>
      </c>
      <c r="K57" s="11">
        <v>7140</v>
      </c>
      <c r="L57" s="11">
        <v>111860</v>
      </c>
      <c r="M57" s="11">
        <v>114240</v>
      </c>
      <c r="N57" s="11">
        <f>SalesData[[#This Row],[Sales]]-SalesData[[#This Row],[COGS]]</f>
        <v>-2380</v>
      </c>
    </row>
    <row r="58" spans="1:14" hidden="1" x14ac:dyDescent="0.25">
      <c r="A58" s="10">
        <v>45323</v>
      </c>
      <c r="B58" s="9" t="s">
        <v>87</v>
      </c>
      <c r="C58" t="s">
        <v>73</v>
      </c>
      <c r="D58" t="s">
        <v>94</v>
      </c>
      <c r="E58" s="8" t="s">
        <v>76</v>
      </c>
      <c r="F58" s="8" t="s">
        <v>80</v>
      </c>
      <c r="G58">
        <v>2755</v>
      </c>
      <c r="H58" s="11">
        <v>120</v>
      </c>
      <c r="I58" s="11">
        <v>125</v>
      </c>
      <c r="J58" s="11">
        <v>344375</v>
      </c>
      <c r="K58" s="11">
        <v>20662.5</v>
      </c>
      <c r="L58" s="11">
        <v>323712.5</v>
      </c>
      <c r="M58" s="11">
        <v>330600</v>
      </c>
      <c r="N58" s="11">
        <f>SalesData[[#This Row],[Sales]]-SalesData[[#This Row],[COGS]]</f>
        <v>-6887.5</v>
      </c>
    </row>
    <row r="59" spans="1:14" hidden="1" x14ac:dyDescent="0.25">
      <c r="A59" s="10">
        <v>45323</v>
      </c>
      <c r="B59" s="9" t="s">
        <v>86</v>
      </c>
      <c r="C59" t="s">
        <v>72</v>
      </c>
      <c r="D59" t="s">
        <v>70</v>
      </c>
      <c r="E59" s="8" t="s">
        <v>65</v>
      </c>
      <c r="F59" s="8" t="s">
        <v>80</v>
      </c>
      <c r="G59">
        <v>727</v>
      </c>
      <c r="H59" s="11">
        <v>3</v>
      </c>
      <c r="I59" s="11">
        <v>12</v>
      </c>
      <c r="J59" s="11">
        <v>8724</v>
      </c>
      <c r="K59" s="11">
        <v>610.67999999999995</v>
      </c>
      <c r="L59" s="11">
        <v>8113.32</v>
      </c>
      <c r="M59" s="11">
        <v>2181</v>
      </c>
      <c r="N59" s="11">
        <f>SalesData[[#This Row],[Sales]]-SalesData[[#This Row],[COGS]]</f>
        <v>5932.32</v>
      </c>
    </row>
    <row r="60" spans="1:14" hidden="1" x14ac:dyDescent="0.25">
      <c r="A60" s="10">
        <v>45323</v>
      </c>
      <c r="B60" s="9" t="s">
        <v>85</v>
      </c>
      <c r="C60" t="s">
        <v>74</v>
      </c>
      <c r="D60" t="s">
        <v>69</v>
      </c>
      <c r="E60" s="8" t="s">
        <v>77</v>
      </c>
      <c r="F60" s="8" t="s">
        <v>80</v>
      </c>
      <c r="G60">
        <v>959</v>
      </c>
      <c r="H60" s="11">
        <v>250</v>
      </c>
      <c r="I60" s="11">
        <v>300</v>
      </c>
      <c r="J60" s="11">
        <v>287700</v>
      </c>
      <c r="K60" s="11">
        <v>20139</v>
      </c>
      <c r="L60" s="11">
        <v>267561</v>
      </c>
      <c r="M60" s="11">
        <v>239750</v>
      </c>
      <c r="N60" s="11">
        <f>SalesData[[#This Row],[Sales]]-SalesData[[#This Row],[COGS]]</f>
        <v>27811</v>
      </c>
    </row>
    <row r="61" spans="1:14" hidden="1" x14ac:dyDescent="0.25">
      <c r="A61" s="10">
        <v>45323</v>
      </c>
      <c r="B61" s="9" t="s">
        <v>86</v>
      </c>
      <c r="C61" t="s">
        <v>74</v>
      </c>
      <c r="D61" t="s">
        <v>70</v>
      </c>
      <c r="E61" s="8" t="s">
        <v>77</v>
      </c>
      <c r="F61" s="8" t="s">
        <v>80</v>
      </c>
      <c r="G61">
        <v>2747</v>
      </c>
      <c r="H61" s="11">
        <v>250</v>
      </c>
      <c r="I61" s="11">
        <v>300</v>
      </c>
      <c r="J61" s="11">
        <v>824100</v>
      </c>
      <c r="K61" s="11">
        <v>57687</v>
      </c>
      <c r="L61" s="11">
        <v>766413</v>
      </c>
      <c r="M61" s="11">
        <v>686750</v>
      </c>
      <c r="N61" s="11">
        <f>SalesData[[#This Row],[Sales]]-SalesData[[#This Row],[COGS]]</f>
        <v>79663</v>
      </c>
    </row>
    <row r="62" spans="1:14" hidden="1" x14ac:dyDescent="0.25">
      <c r="A62" s="10">
        <v>45323</v>
      </c>
      <c r="B62" s="9" t="s">
        <v>83</v>
      </c>
      <c r="C62" t="s">
        <v>63</v>
      </c>
      <c r="D62" t="s">
        <v>64</v>
      </c>
      <c r="E62" s="8" t="s">
        <v>71</v>
      </c>
      <c r="F62" s="8" t="s">
        <v>80</v>
      </c>
      <c r="G62">
        <v>488</v>
      </c>
      <c r="H62" s="11">
        <v>5</v>
      </c>
      <c r="I62" s="11">
        <v>7</v>
      </c>
      <c r="J62" s="11">
        <v>3416</v>
      </c>
      <c r="K62" s="11">
        <v>273.27999999999997</v>
      </c>
      <c r="L62" s="11">
        <v>3142.7200000000003</v>
      </c>
      <c r="M62" s="11">
        <v>2440</v>
      </c>
      <c r="N62" s="11">
        <f>SalesData[[#This Row],[Sales]]-SalesData[[#This Row],[COGS]]</f>
        <v>702.72000000000025</v>
      </c>
    </row>
    <row r="63" spans="1:14" hidden="1" x14ac:dyDescent="0.25">
      <c r="A63" s="10">
        <v>45323</v>
      </c>
      <c r="B63" s="9" t="s">
        <v>84</v>
      </c>
      <c r="C63" t="s">
        <v>74</v>
      </c>
      <c r="D63" t="s">
        <v>67</v>
      </c>
      <c r="E63" s="8" t="s">
        <v>77</v>
      </c>
      <c r="F63" s="8" t="s">
        <v>80</v>
      </c>
      <c r="G63">
        <v>2659</v>
      </c>
      <c r="H63" s="11">
        <v>250</v>
      </c>
      <c r="I63" s="11">
        <v>300</v>
      </c>
      <c r="J63" s="11">
        <v>797700</v>
      </c>
      <c r="K63" s="11">
        <v>71793</v>
      </c>
      <c r="L63" s="11">
        <v>725907</v>
      </c>
      <c r="M63" s="11">
        <v>664750</v>
      </c>
      <c r="N63" s="11">
        <f>SalesData[[#This Row],[Sales]]-SalesData[[#This Row],[COGS]]</f>
        <v>61157</v>
      </c>
    </row>
    <row r="64" spans="1:14" hidden="1" x14ac:dyDescent="0.25">
      <c r="A64" s="10">
        <v>45323</v>
      </c>
      <c r="B64" s="9" t="s">
        <v>83</v>
      </c>
      <c r="C64" t="s">
        <v>63</v>
      </c>
      <c r="D64" t="s">
        <v>64</v>
      </c>
      <c r="E64" s="8" t="s">
        <v>78</v>
      </c>
      <c r="F64" s="8" t="s">
        <v>81</v>
      </c>
      <c r="G64">
        <v>2240</v>
      </c>
      <c r="H64" s="11">
        <v>260</v>
      </c>
      <c r="I64" s="11">
        <v>350</v>
      </c>
      <c r="J64" s="11">
        <v>784000</v>
      </c>
      <c r="K64" s="11">
        <v>78400</v>
      </c>
      <c r="L64" s="11">
        <v>705600</v>
      </c>
      <c r="M64" s="11">
        <v>582400</v>
      </c>
      <c r="N64" s="11">
        <f>SalesData[[#This Row],[Sales]]-SalesData[[#This Row],[COGS]]</f>
        <v>123200</v>
      </c>
    </row>
    <row r="65" spans="1:14" hidden="1" x14ac:dyDescent="0.25">
      <c r="A65" s="10">
        <v>45323</v>
      </c>
      <c r="B65" s="9" t="s">
        <v>83</v>
      </c>
      <c r="C65" t="s">
        <v>72</v>
      </c>
      <c r="D65" t="s">
        <v>64</v>
      </c>
      <c r="E65" s="8" t="s">
        <v>65</v>
      </c>
      <c r="F65" s="8" t="s">
        <v>81</v>
      </c>
      <c r="G65">
        <v>1937</v>
      </c>
      <c r="H65" s="11">
        <v>3</v>
      </c>
      <c r="I65" s="11">
        <v>12</v>
      </c>
      <c r="J65" s="11">
        <v>23244</v>
      </c>
      <c r="K65" s="11">
        <v>2556.84</v>
      </c>
      <c r="L65" s="11">
        <v>20687.16</v>
      </c>
      <c r="M65" s="11">
        <v>5811</v>
      </c>
      <c r="N65" s="11">
        <f>SalesData[[#This Row],[Sales]]-SalesData[[#This Row],[COGS]]</f>
        <v>14876.16</v>
      </c>
    </row>
    <row r="66" spans="1:14" hidden="1" x14ac:dyDescent="0.25">
      <c r="A66" s="10">
        <v>45323</v>
      </c>
      <c r="B66" s="9" t="s">
        <v>87</v>
      </c>
      <c r="C66" t="s">
        <v>63</v>
      </c>
      <c r="D66" t="s">
        <v>94</v>
      </c>
      <c r="E66" s="8" t="s">
        <v>78</v>
      </c>
      <c r="F66" s="8" t="s">
        <v>81</v>
      </c>
      <c r="G66">
        <v>270</v>
      </c>
      <c r="H66" s="11">
        <v>260</v>
      </c>
      <c r="I66" s="11">
        <v>350</v>
      </c>
      <c r="J66" s="11">
        <v>94500</v>
      </c>
      <c r="K66" s="11">
        <v>11340</v>
      </c>
      <c r="L66" s="11">
        <v>83160</v>
      </c>
      <c r="M66" s="11">
        <v>70200</v>
      </c>
      <c r="N66" s="11">
        <f>SalesData[[#This Row],[Sales]]-SalesData[[#This Row],[COGS]]</f>
        <v>12960</v>
      </c>
    </row>
    <row r="67" spans="1:14" hidden="1" x14ac:dyDescent="0.25">
      <c r="A67" s="10">
        <v>45323</v>
      </c>
      <c r="B67" s="9" t="s">
        <v>87</v>
      </c>
      <c r="C67" t="s">
        <v>63</v>
      </c>
      <c r="D67" t="s">
        <v>94</v>
      </c>
      <c r="E67" s="8" t="s">
        <v>71</v>
      </c>
      <c r="F67" s="8" t="s">
        <v>81</v>
      </c>
      <c r="G67">
        <v>1298</v>
      </c>
      <c r="H67" s="11">
        <v>5</v>
      </c>
      <c r="I67" s="11">
        <v>7</v>
      </c>
      <c r="J67" s="11">
        <v>9086</v>
      </c>
      <c r="K67" s="11">
        <v>1181.18</v>
      </c>
      <c r="L67" s="11">
        <v>7904.82</v>
      </c>
      <c r="M67" s="11">
        <v>6490</v>
      </c>
      <c r="N67" s="11">
        <f>SalesData[[#This Row],[Sales]]-SalesData[[#This Row],[COGS]]</f>
        <v>1414.8199999999997</v>
      </c>
    </row>
    <row r="68" spans="1:14" hidden="1" x14ac:dyDescent="0.25">
      <c r="A68" s="10">
        <v>45323</v>
      </c>
      <c r="B68" s="9" t="s">
        <v>87</v>
      </c>
      <c r="C68" t="s">
        <v>63</v>
      </c>
      <c r="D68" t="s">
        <v>94</v>
      </c>
      <c r="E68" s="8" t="s">
        <v>75</v>
      </c>
      <c r="F68" s="8" t="s">
        <v>81</v>
      </c>
      <c r="G68">
        <v>2641</v>
      </c>
      <c r="H68" s="11">
        <v>10</v>
      </c>
      <c r="I68" s="11">
        <v>20</v>
      </c>
      <c r="J68" s="11">
        <v>52820</v>
      </c>
      <c r="K68" s="11">
        <v>6866.6</v>
      </c>
      <c r="L68" s="11">
        <v>45953.4</v>
      </c>
      <c r="M68" s="11">
        <v>26410</v>
      </c>
      <c r="N68" s="11">
        <f>SalesData[[#This Row],[Sales]]-SalesData[[#This Row],[COGS]]</f>
        <v>19543.400000000001</v>
      </c>
    </row>
    <row r="69" spans="1:14" hidden="1" x14ac:dyDescent="0.25">
      <c r="A69" s="10">
        <v>45323</v>
      </c>
      <c r="B69" s="9" t="s">
        <v>84</v>
      </c>
      <c r="C69" t="s">
        <v>63</v>
      </c>
      <c r="D69" t="s">
        <v>67</v>
      </c>
      <c r="E69" s="8" t="s">
        <v>75</v>
      </c>
      <c r="F69" s="8" t="s">
        <v>81</v>
      </c>
      <c r="G69">
        <v>2708</v>
      </c>
      <c r="H69" s="11">
        <v>10</v>
      </c>
      <c r="I69" s="11">
        <v>20</v>
      </c>
      <c r="J69" s="11">
        <v>54160</v>
      </c>
      <c r="K69" s="11">
        <v>7040.8</v>
      </c>
      <c r="L69" s="11">
        <v>47119.199999999997</v>
      </c>
      <c r="M69" s="11">
        <v>27080</v>
      </c>
      <c r="N69" s="11">
        <f>SalesData[[#This Row],[Sales]]-SalesData[[#This Row],[COGS]]</f>
        <v>20039.199999999997</v>
      </c>
    </row>
    <row r="70" spans="1:14" hidden="1" x14ac:dyDescent="0.25">
      <c r="A70" s="10">
        <v>45323</v>
      </c>
      <c r="B70" s="9" t="s">
        <v>85</v>
      </c>
      <c r="C70" t="s">
        <v>63</v>
      </c>
      <c r="D70" t="s">
        <v>69</v>
      </c>
      <c r="E70" s="8" t="s">
        <v>71</v>
      </c>
      <c r="F70" s="8" t="s">
        <v>81</v>
      </c>
      <c r="G70">
        <v>293</v>
      </c>
      <c r="H70" s="11">
        <v>5</v>
      </c>
      <c r="I70" s="11">
        <v>7</v>
      </c>
      <c r="J70" s="11">
        <v>2051</v>
      </c>
      <c r="K70" s="11">
        <v>287.14</v>
      </c>
      <c r="L70" s="11">
        <v>1763.8600000000001</v>
      </c>
      <c r="M70" s="11">
        <v>1465</v>
      </c>
      <c r="N70" s="11">
        <f>SalesData[[#This Row],[Sales]]-SalesData[[#This Row],[COGS]]</f>
        <v>298.86000000000013</v>
      </c>
    </row>
    <row r="71" spans="1:14" hidden="1" x14ac:dyDescent="0.25">
      <c r="A71" s="10">
        <v>45323</v>
      </c>
      <c r="B71" s="9" t="s">
        <v>84</v>
      </c>
      <c r="C71" t="s">
        <v>68</v>
      </c>
      <c r="D71" t="s">
        <v>67</v>
      </c>
      <c r="E71" s="8" t="s">
        <v>75</v>
      </c>
      <c r="F71" s="8" t="s">
        <v>81</v>
      </c>
      <c r="G71">
        <v>278</v>
      </c>
      <c r="H71" s="11">
        <v>10</v>
      </c>
      <c r="I71" s="11">
        <v>15</v>
      </c>
      <c r="J71" s="11">
        <v>4170</v>
      </c>
      <c r="K71" s="11">
        <v>583.79999999999995</v>
      </c>
      <c r="L71" s="11">
        <v>3586.2</v>
      </c>
      <c r="M71" s="11">
        <v>2780</v>
      </c>
      <c r="N71" s="11">
        <f>SalesData[[#This Row],[Sales]]-SalesData[[#This Row],[COGS]]</f>
        <v>806.19999999999982</v>
      </c>
    </row>
    <row r="72" spans="1:14" hidden="1" x14ac:dyDescent="0.25">
      <c r="A72" s="10">
        <v>45323</v>
      </c>
      <c r="B72" s="9" t="s">
        <v>86</v>
      </c>
      <c r="C72" t="s">
        <v>63</v>
      </c>
      <c r="D72" t="s">
        <v>70</v>
      </c>
      <c r="E72" s="8" t="s">
        <v>75</v>
      </c>
      <c r="F72" s="8" t="s">
        <v>81</v>
      </c>
      <c r="G72">
        <v>260</v>
      </c>
      <c r="H72" s="11">
        <v>10</v>
      </c>
      <c r="I72" s="11">
        <v>20</v>
      </c>
      <c r="J72" s="11">
        <v>5200</v>
      </c>
      <c r="K72" s="11">
        <v>728</v>
      </c>
      <c r="L72" s="11">
        <v>4472</v>
      </c>
      <c r="M72" s="11">
        <v>2600</v>
      </c>
      <c r="N72" s="11">
        <f>SalesData[[#This Row],[Sales]]-SalesData[[#This Row],[COGS]]</f>
        <v>1872</v>
      </c>
    </row>
    <row r="73" spans="1:14" hidden="1" x14ac:dyDescent="0.25">
      <c r="A73" s="10">
        <v>45323</v>
      </c>
      <c r="B73" s="9" t="s">
        <v>86</v>
      </c>
      <c r="C73" t="s">
        <v>73</v>
      </c>
      <c r="D73" t="s">
        <v>70</v>
      </c>
      <c r="E73" s="8" t="s">
        <v>76</v>
      </c>
      <c r="F73" s="8" t="s">
        <v>81</v>
      </c>
      <c r="G73">
        <v>1575</v>
      </c>
      <c r="H73" s="11">
        <v>120</v>
      </c>
      <c r="I73" s="11">
        <v>125</v>
      </c>
      <c r="J73" s="11">
        <v>196875</v>
      </c>
      <c r="K73" s="11">
        <v>27562.5</v>
      </c>
      <c r="L73" s="11">
        <v>169312.5</v>
      </c>
      <c r="M73" s="11">
        <v>189000</v>
      </c>
      <c r="N73" s="11">
        <f>SalesData[[#This Row],[Sales]]-SalesData[[#This Row],[COGS]]</f>
        <v>-19687.5</v>
      </c>
    </row>
    <row r="74" spans="1:14" hidden="1" x14ac:dyDescent="0.25">
      <c r="A74" s="10">
        <v>45323</v>
      </c>
      <c r="B74" s="9" t="s">
        <v>86</v>
      </c>
      <c r="C74" t="s">
        <v>63</v>
      </c>
      <c r="D74" t="s">
        <v>70</v>
      </c>
      <c r="E74" s="8" t="s">
        <v>71</v>
      </c>
      <c r="F74" s="8" t="s">
        <v>81</v>
      </c>
      <c r="G74">
        <v>1368</v>
      </c>
      <c r="H74" s="11">
        <v>5</v>
      </c>
      <c r="I74" s="11">
        <v>7</v>
      </c>
      <c r="J74" s="11">
        <v>9576</v>
      </c>
      <c r="K74" s="11">
        <v>1436.4</v>
      </c>
      <c r="L74" s="11">
        <v>8139.6</v>
      </c>
      <c r="M74" s="11">
        <v>6840</v>
      </c>
      <c r="N74" s="11">
        <f>SalesData[[#This Row],[Sales]]-SalesData[[#This Row],[COGS]]</f>
        <v>1299.6000000000004</v>
      </c>
    </row>
    <row r="75" spans="1:14" hidden="1" x14ac:dyDescent="0.25">
      <c r="A75" s="10">
        <v>45352</v>
      </c>
      <c r="B75" s="9" t="s">
        <v>84</v>
      </c>
      <c r="C75" t="s">
        <v>68</v>
      </c>
      <c r="D75" t="s">
        <v>67</v>
      </c>
      <c r="E75" s="8" t="s">
        <v>71</v>
      </c>
      <c r="F75" s="8" t="s">
        <v>66</v>
      </c>
      <c r="G75">
        <v>921</v>
      </c>
      <c r="H75" s="11">
        <v>5</v>
      </c>
      <c r="I75" s="11">
        <v>15</v>
      </c>
      <c r="J75" s="11">
        <v>13815</v>
      </c>
      <c r="K75" s="11">
        <v>0</v>
      </c>
      <c r="L75" s="11">
        <v>13815</v>
      </c>
      <c r="M75" s="11">
        <v>9210</v>
      </c>
      <c r="N75" s="11">
        <f>SalesData[[#This Row],[Sales]]-SalesData[[#This Row],[COGS]]</f>
        <v>4605</v>
      </c>
    </row>
    <row r="76" spans="1:14" hidden="1" x14ac:dyDescent="0.25">
      <c r="A76" s="10">
        <v>45352</v>
      </c>
      <c r="B76" s="9" t="s">
        <v>84</v>
      </c>
      <c r="C76" t="s">
        <v>72</v>
      </c>
      <c r="D76" t="s">
        <v>67</v>
      </c>
      <c r="E76" s="8" t="s">
        <v>76</v>
      </c>
      <c r="F76" s="8" t="s">
        <v>66</v>
      </c>
      <c r="G76">
        <v>2161</v>
      </c>
      <c r="H76" s="11">
        <v>120</v>
      </c>
      <c r="I76" s="11">
        <v>12</v>
      </c>
      <c r="J76" s="11">
        <v>25932</v>
      </c>
      <c r="K76" s="11">
        <v>0</v>
      </c>
      <c r="L76" s="11">
        <v>25932</v>
      </c>
      <c r="M76" s="11">
        <v>6483</v>
      </c>
      <c r="N76" s="11">
        <f>SalesData[[#This Row],[Sales]]-SalesData[[#This Row],[COGS]]</f>
        <v>19449</v>
      </c>
    </row>
    <row r="77" spans="1:14" hidden="1" x14ac:dyDescent="0.25">
      <c r="A77" s="10">
        <v>45352</v>
      </c>
      <c r="B77" s="9" t="s">
        <v>83</v>
      </c>
      <c r="C77" t="s">
        <v>63</v>
      </c>
      <c r="D77" t="s">
        <v>64</v>
      </c>
      <c r="E77" s="8" t="s">
        <v>77</v>
      </c>
      <c r="F77" s="8" t="s">
        <v>79</v>
      </c>
      <c r="G77">
        <v>1326</v>
      </c>
      <c r="H77" s="11">
        <v>250</v>
      </c>
      <c r="I77" s="11">
        <v>7</v>
      </c>
      <c r="J77" s="11">
        <v>9282</v>
      </c>
      <c r="K77" s="11">
        <v>92.82</v>
      </c>
      <c r="L77" s="11">
        <v>9189.18</v>
      </c>
      <c r="M77" s="11">
        <v>6630</v>
      </c>
      <c r="N77" s="11">
        <f>SalesData[[#This Row],[Sales]]-SalesData[[#This Row],[COGS]]</f>
        <v>2559.1800000000003</v>
      </c>
    </row>
    <row r="78" spans="1:14" hidden="1" x14ac:dyDescent="0.25">
      <c r="A78" s="10">
        <v>45352</v>
      </c>
      <c r="B78" s="9" t="s">
        <v>86</v>
      </c>
      <c r="C78" t="s">
        <v>63</v>
      </c>
      <c r="D78" t="s">
        <v>70</v>
      </c>
      <c r="E78" s="8" t="s">
        <v>65</v>
      </c>
      <c r="F78" s="8" t="s">
        <v>79</v>
      </c>
      <c r="G78">
        <v>1210</v>
      </c>
      <c r="H78" s="11">
        <v>3</v>
      </c>
      <c r="I78" s="11">
        <v>350</v>
      </c>
      <c r="J78" s="11">
        <v>423500</v>
      </c>
      <c r="K78" s="11">
        <v>4235</v>
      </c>
      <c r="L78" s="11">
        <v>419265</v>
      </c>
      <c r="M78" s="11">
        <v>314600</v>
      </c>
      <c r="N78" s="11">
        <f>SalesData[[#This Row],[Sales]]-SalesData[[#This Row],[COGS]]</f>
        <v>104665</v>
      </c>
    </row>
    <row r="79" spans="1:14" hidden="1" x14ac:dyDescent="0.25">
      <c r="A79" s="10">
        <v>45352</v>
      </c>
      <c r="B79" s="9" t="s">
        <v>86</v>
      </c>
      <c r="C79" t="s">
        <v>68</v>
      </c>
      <c r="D79" t="s">
        <v>70</v>
      </c>
      <c r="E79" s="8" t="s">
        <v>71</v>
      </c>
      <c r="F79" s="8" t="s">
        <v>79</v>
      </c>
      <c r="G79">
        <v>2214</v>
      </c>
      <c r="H79" s="11">
        <v>5</v>
      </c>
      <c r="I79" s="11">
        <v>15</v>
      </c>
      <c r="J79" s="11">
        <v>33210</v>
      </c>
      <c r="K79" s="11">
        <v>332.1</v>
      </c>
      <c r="L79" s="11">
        <v>32877.9</v>
      </c>
      <c r="M79" s="11">
        <v>22140</v>
      </c>
      <c r="N79" s="11">
        <f>SalesData[[#This Row],[Sales]]-SalesData[[#This Row],[COGS]]</f>
        <v>10737.900000000001</v>
      </c>
    </row>
    <row r="80" spans="1:14" hidden="1" x14ac:dyDescent="0.25">
      <c r="A80" s="10">
        <v>45352</v>
      </c>
      <c r="B80" s="9" t="s">
        <v>84</v>
      </c>
      <c r="C80" t="s">
        <v>63</v>
      </c>
      <c r="D80" t="s">
        <v>67</v>
      </c>
      <c r="E80" s="8" t="s">
        <v>77</v>
      </c>
      <c r="F80" s="8" t="s">
        <v>79</v>
      </c>
      <c r="G80">
        <v>263</v>
      </c>
      <c r="H80" s="11">
        <v>250</v>
      </c>
      <c r="I80" s="11">
        <v>7</v>
      </c>
      <c r="J80" s="11">
        <v>1841</v>
      </c>
      <c r="K80" s="11">
        <v>18.41</v>
      </c>
      <c r="L80" s="11">
        <v>1822.59</v>
      </c>
      <c r="M80" s="11">
        <v>1315</v>
      </c>
      <c r="N80" s="11">
        <f>SalesData[[#This Row],[Sales]]-SalesData[[#This Row],[COGS]]</f>
        <v>507.58999999999992</v>
      </c>
    </row>
    <row r="81" spans="1:14" hidden="1" x14ac:dyDescent="0.25">
      <c r="A81" s="10">
        <v>45352</v>
      </c>
      <c r="B81" s="9" t="s">
        <v>84</v>
      </c>
      <c r="C81" t="s">
        <v>74</v>
      </c>
      <c r="D81" t="s">
        <v>67</v>
      </c>
      <c r="E81" s="8" t="s">
        <v>78</v>
      </c>
      <c r="F81" s="8" t="s">
        <v>79</v>
      </c>
      <c r="G81">
        <v>259</v>
      </c>
      <c r="H81" s="11">
        <v>260</v>
      </c>
      <c r="I81" s="11">
        <v>300</v>
      </c>
      <c r="J81" s="11">
        <v>77700</v>
      </c>
      <c r="K81" s="11">
        <v>1554</v>
      </c>
      <c r="L81" s="11">
        <v>76146</v>
      </c>
      <c r="M81" s="11">
        <v>64750</v>
      </c>
      <c r="N81" s="11">
        <f>SalesData[[#This Row],[Sales]]-SalesData[[#This Row],[COGS]]</f>
        <v>11396</v>
      </c>
    </row>
    <row r="82" spans="1:14" hidden="1" x14ac:dyDescent="0.25">
      <c r="A82" s="10">
        <v>45352</v>
      </c>
      <c r="B82" s="9" t="s">
        <v>86</v>
      </c>
      <c r="C82" t="s">
        <v>74</v>
      </c>
      <c r="D82" t="s">
        <v>70</v>
      </c>
      <c r="E82" s="8" t="s">
        <v>78</v>
      </c>
      <c r="F82" s="8" t="s">
        <v>79</v>
      </c>
      <c r="G82">
        <v>1101</v>
      </c>
      <c r="H82" s="11">
        <v>260</v>
      </c>
      <c r="I82" s="11">
        <v>300</v>
      </c>
      <c r="J82" s="11">
        <v>330300</v>
      </c>
      <c r="K82" s="11">
        <v>6606</v>
      </c>
      <c r="L82" s="11">
        <v>323694</v>
      </c>
      <c r="M82" s="11">
        <v>275250</v>
      </c>
      <c r="N82" s="11">
        <f>SalesData[[#This Row],[Sales]]-SalesData[[#This Row],[COGS]]</f>
        <v>48444</v>
      </c>
    </row>
    <row r="83" spans="1:14" hidden="1" x14ac:dyDescent="0.25">
      <c r="A83" s="10">
        <v>45352</v>
      </c>
      <c r="B83" s="9" t="s">
        <v>83</v>
      </c>
      <c r="C83" t="s">
        <v>73</v>
      </c>
      <c r="D83" t="s">
        <v>64</v>
      </c>
      <c r="E83" s="8" t="s">
        <v>75</v>
      </c>
      <c r="F83" s="8" t="s">
        <v>79</v>
      </c>
      <c r="G83">
        <v>1774</v>
      </c>
      <c r="H83" s="11">
        <v>10</v>
      </c>
      <c r="I83" s="11">
        <v>125</v>
      </c>
      <c r="J83" s="11">
        <v>221750</v>
      </c>
      <c r="K83" s="11">
        <v>6652.5</v>
      </c>
      <c r="L83" s="11">
        <v>215097.5</v>
      </c>
      <c r="M83" s="11">
        <v>212880</v>
      </c>
      <c r="N83" s="11">
        <f>SalesData[[#This Row],[Sales]]-SalesData[[#This Row],[COGS]]</f>
        <v>2217.5</v>
      </c>
    </row>
    <row r="84" spans="1:14" hidden="1" x14ac:dyDescent="0.25">
      <c r="A84" s="10">
        <v>45352</v>
      </c>
      <c r="B84" s="9" t="s">
        <v>83</v>
      </c>
      <c r="C84" t="s">
        <v>68</v>
      </c>
      <c r="D84" t="s">
        <v>64</v>
      </c>
      <c r="E84" s="8" t="s">
        <v>71</v>
      </c>
      <c r="F84" s="8" t="s">
        <v>79</v>
      </c>
      <c r="G84">
        <v>1967</v>
      </c>
      <c r="H84" s="11">
        <v>5</v>
      </c>
      <c r="I84" s="11">
        <v>15</v>
      </c>
      <c r="J84" s="11">
        <v>29505</v>
      </c>
      <c r="K84" s="11">
        <v>1180.2</v>
      </c>
      <c r="L84" s="11">
        <v>28324.799999999999</v>
      </c>
      <c r="M84" s="11">
        <v>19670</v>
      </c>
      <c r="N84" s="11">
        <f>SalesData[[#This Row],[Sales]]-SalesData[[#This Row],[COGS]]</f>
        <v>8654.7999999999993</v>
      </c>
    </row>
    <row r="85" spans="1:14" hidden="1" x14ac:dyDescent="0.25">
      <c r="A85" s="10">
        <v>45352</v>
      </c>
      <c r="B85" s="9" t="s">
        <v>84</v>
      </c>
      <c r="C85" t="s">
        <v>73</v>
      </c>
      <c r="D85" t="s">
        <v>67</v>
      </c>
      <c r="E85" s="8" t="s">
        <v>75</v>
      </c>
      <c r="F85" s="8" t="s">
        <v>79</v>
      </c>
      <c r="G85">
        <v>795</v>
      </c>
      <c r="H85" s="11">
        <v>10</v>
      </c>
      <c r="I85" s="11">
        <v>125</v>
      </c>
      <c r="J85" s="11">
        <v>99375</v>
      </c>
      <c r="K85" s="11">
        <v>3975</v>
      </c>
      <c r="L85" s="11">
        <v>95400</v>
      </c>
      <c r="M85" s="11">
        <v>95400</v>
      </c>
      <c r="N85" s="11">
        <f>SalesData[[#This Row],[Sales]]-SalesData[[#This Row],[COGS]]</f>
        <v>0</v>
      </c>
    </row>
    <row r="86" spans="1:14" x14ac:dyDescent="0.25">
      <c r="A86" s="10">
        <v>45352</v>
      </c>
      <c r="B86" s="9" t="s">
        <v>87</v>
      </c>
      <c r="C86" t="s">
        <v>72</v>
      </c>
      <c r="D86" t="s">
        <v>94</v>
      </c>
      <c r="E86" s="8" t="s">
        <v>76</v>
      </c>
      <c r="F86" s="8" t="s">
        <v>79</v>
      </c>
      <c r="G86">
        <v>1465</v>
      </c>
      <c r="H86" s="11">
        <v>120</v>
      </c>
      <c r="I86" s="11">
        <v>12</v>
      </c>
      <c r="J86" s="11">
        <v>17580</v>
      </c>
      <c r="K86" s="11">
        <v>703.2</v>
      </c>
      <c r="L86" s="11">
        <v>16876.8</v>
      </c>
      <c r="M86" s="11">
        <v>4395</v>
      </c>
      <c r="N86" s="11">
        <f>SalesData[[#This Row],[Sales]]-SalesData[[#This Row],[COGS]]</f>
        <v>12481.8</v>
      </c>
    </row>
    <row r="87" spans="1:14" hidden="1" x14ac:dyDescent="0.25">
      <c r="A87" s="10">
        <v>45352</v>
      </c>
      <c r="B87" s="9" t="s">
        <v>87</v>
      </c>
      <c r="C87" t="s">
        <v>73</v>
      </c>
      <c r="D87" t="s">
        <v>94</v>
      </c>
      <c r="E87" s="8" t="s">
        <v>75</v>
      </c>
      <c r="F87" s="8" t="s">
        <v>80</v>
      </c>
      <c r="G87">
        <v>2992</v>
      </c>
      <c r="H87" s="11">
        <v>10</v>
      </c>
      <c r="I87" s="11">
        <v>125</v>
      </c>
      <c r="J87" s="11">
        <v>374000</v>
      </c>
      <c r="K87" s="11">
        <v>18700</v>
      </c>
      <c r="L87" s="11">
        <v>355300</v>
      </c>
      <c r="M87" s="11">
        <v>359040</v>
      </c>
      <c r="N87" s="11">
        <f>SalesData[[#This Row],[Sales]]-SalesData[[#This Row],[COGS]]</f>
        <v>-3740</v>
      </c>
    </row>
    <row r="88" spans="1:14" hidden="1" x14ac:dyDescent="0.25">
      <c r="A88" s="10">
        <v>45352</v>
      </c>
      <c r="B88" s="9" t="s">
        <v>85</v>
      </c>
      <c r="C88" t="s">
        <v>73</v>
      </c>
      <c r="D88" t="s">
        <v>69</v>
      </c>
      <c r="E88" s="8" t="s">
        <v>75</v>
      </c>
      <c r="F88" s="8" t="s">
        <v>80</v>
      </c>
      <c r="G88">
        <v>2385</v>
      </c>
      <c r="H88" s="11">
        <v>10</v>
      </c>
      <c r="I88" s="11">
        <v>125</v>
      </c>
      <c r="J88" s="11">
        <v>298125</v>
      </c>
      <c r="K88" s="11">
        <v>14906.25</v>
      </c>
      <c r="L88" s="11">
        <v>283218.75</v>
      </c>
      <c r="M88" s="11">
        <v>286200</v>
      </c>
      <c r="N88" s="11">
        <f>SalesData[[#This Row],[Sales]]-SalesData[[#This Row],[COGS]]</f>
        <v>-2981.25</v>
      </c>
    </row>
    <row r="89" spans="1:14" hidden="1" x14ac:dyDescent="0.25">
      <c r="A89" s="10">
        <v>45352</v>
      </c>
      <c r="B89" s="9" t="s">
        <v>87</v>
      </c>
      <c r="C89" t="s">
        <v>63</v>
      </c>
      <c r="D89" t="s">
        <v>94</v>
      </c>
      <c r="E89" s="8" t="s">
        <v>65</v>
      </c>
      <c r="F89" s="8" t="s">
        <v>80</v>
      </c>
      <c r="G89">
        <v>1761</v>
      </c>
      <c r="H89" s="11">
        <v>3</v>
      </c>
      <c r="I89" s="11">
        <v>350</v>
      </c>
      <c r="J89" s="11">
        <v>616350</v>
      </c>
      <c r="K89" s="11">
        <v>43144.5</v>
      </c>
      <c r="L89" s="11">
        <v>573205.5</v>
      </c>
      <c r="M89" s="11">
        <v>457860</v>
      </c>
      <c r="N89" s="11">
        <f>SalesData[[#This Row],[Sales]]-SalesData[[#This Row],[COGS]]</f>
        <v>115345.5</v>
      </c>
    </row>
    <row r="90" spans="1:14" hidden="1" x14ac:dyDescent="0.25">
      <c r="A90" s="10">
        <v>45352</v>
      </c>
      <c r="B90" s="9" t="s">
        <v>85</v>
      </c>
      <c r="C90" t="s">
        <v>68</v>
      </c>
      <c r="D90" t="s">
        <v>69</v>
      </c>
      <c r="E90" s="8" t="s">
        <v>71</v>
      </c>
      <c r="F90" s="8" t="s">
        <v>80</v>
      </c>
      <c r="G90">
        <v>2501</v>
      </c>
      <c r="H90" s="11">
        <v>5</v>
      </c>
      <c r="I90" s="11">
        <v>15</v>
      </c>
      <c r="J90" s="11">
        <v>37515</v>
      </c>
      <c r="K90" s="11">
        <v>3001.2</v>
      </c>
      <c r="L90" s="11">
        <v>34513.800000000003</v>
      </c>
      <c r="M90" s="11">
        <v>25010</v>
      </c>
      <c r="N90" s="11">
        <f>SalesData[[#This Row],[Sales]]-SalesData[[#This Row],[COGS]]</f>
        <v>9503.8000000000029</v>
      </c>
    </row>
    <row r="91" spans="1:14" hidden="1" x14ac:dyDescent="0.25">
      <c r="A91" s="10">
        <v>45352</v>
      </c>
      <c r="B91" s="9" t="s">
        <v>86</v>
      </c>
      <c r="C91" t="s">
        <v>73</v>
      </c>
      <c r="D91" t="s">
        <v>70</v>
      </c>
      <c r="E91" s="8" t="s">
        <v>75</v>
      </c>
      <c r="F91" s="8" t="s">
        <v>80</v>
      </c>
      <c r="G91">
        <v>1114</v>
      </c>
      <c r="H91" s="11">
        <v>10</v>
      </c>
      <c r="I91" s="11">
        <v>125</v>
      </c>
      <c r="J91" s="11">
        <v>139250</v>
      </c>
      <c r="K91" s="11">
        <v>11140</v>
      </c>
      <c r="L91" s="11">
        <v>128110</v>
      </c>
      <c r="M91" s="11">
        <v>133680</v>
      </c>
      <c r="N91" s="11">
        <f>SalesData[[#This Row],[Sales]]-SalesData[[#This Row],[COGS]]</f>
        <v>-5570</v>
      </c>
    </row>
    <row r="92" spans="1:14" hidden="1" x14ac:dyDescent="0.25">
      <c r="A92" s="10">
        <v>45352</v>
      </c>
      <c r="B92" s="9" t="s">
        <v>83</v>
      </c>
      <c r="C92" t="s">
        <v>72</v>
      </c>
      <c r="D92" t="s">
        <v>64</v>
      </c>
      <c r="E92" s="8" t="s">
        <v>76</v>
      </c>
      <c r="F92" s="8" t="s">
        <v>80</v>
      </c>
      <c r="G92">
        <v>598</v>
      </c>
      <c r="H92" s="11">
        <v>120</v>
      </c>
      <c r="I92" s="11">
        <v>12</v>
      </c>
      <c r="J92" s="11">
        <v>7176</v>
      </c>
      <c r="K92" s="11">
        <v>574.08000000000004</v>
      </c>
      <c r="L92" s="11">
        <v>6601.92</v>
      </c>
      <c r="M92" s="11">
        <v>1794</v>
      </c>
      <c r="N92" s="11">
        <f>SalesData[[#This Row],[Sales]]-SalesData[[#This Row],[COGS]]</f>
        <v>4807.92</v>
      </c>
    </row>
    <row r="93" spans="1:14" hidden="1" x14ac:dyDescent="0.25">
      <c r="A93" s="10">
        <v>45352</v>
      </c>
      <c r="B93" s="9" t="s">
        <v>87</v>
      </c>
      <c r="C93" t="s">
        <v>63</v>
      </c>
      <c r="D93" t="s">
        <v>94</v>
      </c>
      <c r="E93" s="8" t="s">
        <v>75</v>
      </c>
      <c r="F93" s="8" t="s">
        <v>80</v>
      </c>
      <c r="G93">
        <v>973</v>
      </c>
      <c r="H93" s="11">
        <v>10</v>
      </c>
      <c r="I93" s="11">
        <v>20</v>
      </c>
      <c r="J93" s="11">
        <v>19460</v>
      </c>
      <c r="K93" s="11">
        <v>1751.4</v>
      </c>
      <c r="L93" s="11">
        <v>17708.599999999999</v>
      </c>
      <c r="M93" s="11">
        <v>9730</v>
      </c>
      <c r="N93" s="11">
        <f>SalesData[[#This Row],[Sales]]-SalesData[[#This Row],[COGS]]</f>
        <v>7978.5999999999985</v>
      </c>
    </row>
    <row r="94" spans="1:14" hidden="1" x14ac:dyDescent="0.25">
      <c r="A94" s="10">
        <v>45352</v>
      </c>
      <c r="B94" s="9" t="s">
        <v>85</v>
      </c>
      <c r="C94" t="s">
        <v>72</v>
      </c>
      <c r="D94" t="s">
        <v>69</v>
      </c>
      <c r="E94" s="8" t="s">
        <v>76</v>
      </c>
      <c r="F94" s="8" t="s">
        <v>80</v>
      </c>
      <c r="G94">
        <v>1967</v>
      </c>
      <c r="H94" s="11">
        <v>120</v>
      </c>
      <c r="I94" s="11">
        <v>12</v>
      </c>
      <c r="J94" s="11">
        <v>23604</v>
      </c>
      <c r="K94" s="11">
        <v>2124.36</v>
      </c>
      <c r="L94" s="11">
        <v>21479.64</v>
      </c>
      <c r="M94" s="11">
        <v>5901</v>
      </c>
      <c r="N94" s="11">
        <f>SalesData[[#This Row],[Sales]]-SalesData[[#This Row],[COGS]]</f>
        <v>15578.64</v>
      </c>
    </row>
    <row r="95" spans="1:14" hidden="1" x14ac:dyDescent="0.25">
      <c r="A95" s="10">
        <v>45352</v>
      </c>
      <c r="B95" s="9" t="s">
        <v>85</v>
      </c>
      <c r="C95" t="s">
        <v>63</v>
      </c>
      <c r="D95" t="s">
        <v>69</v>
      </c>
      <c r="E95" s="8" t="s">
        <v>75</v>
      </c>
      <c r="F95" s="8" t="s">
        <v>81</v>
      </c>
      <c r="G95">
        <v>1954</v>
      </c>
      <c r="H95" s="11">
        <v>10</v>
      </c>
      <c r="I95" s="11">
        <v>20</v>
      </c>
      <c r="J95" s="11">
        <v>39080</v>
      </c>
      <c r="K95" s="11">
        <v>3908</v>
      </c>
      <c r="L95" s="11">
        <v>35172</v>
      </c>
      <c r="M95" s="11">
        <v>19540</v>
      </c>
      <c r="N95" s="11">
        <f>SalesData[[#This Row],[Sales]]-SalesData[[#This Row],[COGS]]</f>
        <v>15632</v>
      </c>
    </row>
    <row r="96" spans="1:14" hidden="1" x14ac:dyDescent="0.25">
      <c r="A96" s="10">
        <v>45352</v>
      </c>
      <c r="B96" s="9" t="s">
        <v>87</v>
      </c>
      <c r="C96" t="s">
        <v>74</v>
      </c>
      <c r="D96" t="s">
        <v>94</v>
      </c>
      <c r="E96" s="8" t="s">
        <v>78</v>
      </c>
      <c r="F96" s="8" t="s">
        <v>81</v>
      </c>
      <c r="G96">
        <v>2993</v>
      </c>
      <c r="H96" s="11">
        <v>260</v>
      </c>
      <c r="I96" s="11">
        <v>300</v>
      </c>
      <c r="J96" s="11">
        <v>897900</v>
      </c>
      <c r="K96" s="11">
        <v>89790</v>
      </c>
      <c r="L96" s="11">
        <v>808110</v>
      </c>
      <c r="M96" s="11">
        <v>748250</v>
      </c>
      <c r="N96" s="11">
        <f>SalesData[[#This Row],[Sales]]-SalesData[[#This Row],[COGS]]</f>
        <v>59860</v>
      </c>
    </row>
    <row r="97" spans="1:14" hidden="1" x14ac:dyDescent="0.25">
      <c r="A97" s="10">
        <v>45352</v>
      </c>
      <c r="B97" s="9" t="s">
        <v>87</v>
      </c>
      <c r="C97" t="s">
        <v>63</v>
      </c>
      <c r="D97" t="s">
        <v>94</v>
      </c>
      <c r="E97" s="8" t="s">
        <v>77</v>
      </c>
      <c r="F97" s="8" t="s">
        <v>81</v>
      </c>
      <c r="G97">
        <v>1579</v>
      </c>
      <c r="H97" s="11">
        <v>250</v>
      </c>
      <c r="I97" s="11">
        <v>7</v>
      </c>
      <c r="J97" s="11">
        <v>11053</v>
      </c>
      <c r="K97" s="11">
        <v>1215.83</v>
      </c>
      <c r="L97" s="11">
        <v>9837.17</v>
      </c>
      <c r="M97" s="11">
        <v>7895</v>
      </c>
      <c r="N97" s="11">
        <f>SalesData[[#This Row],[Sales]]-SalesData[[#This Row],[COGS]]</f>
        <v>1942.17</v>
      </c>
    </row>
    <row r="98" spans="1:14" hidden="1" x14ac:dyDescent="0.25">
      <c r="A98" s="10">
        <v>45352</v>
      </c>
      <c r="B98" s="9" t="s">
        <v>84</v>
      </c>
      <c r="C98" t="s">
        <v>63</v>
      </c>
      <c r="D98" t="s">
        <v>67</v>
      </c>
      <c r="E98" s="8" t="s">
        <v>65</v>
      </c>
      <c r="F98" s="8" t="s">
        <v>81</v>
      </c>
      <c r="G98">
        <v>792</v>
      </c>
      <c r="H98" s="11">
        <v>3</v>
      </c>
      <c r="I98" s="11">
        <v>350</v>
      </c>
      <c r="J98" s="11">
        <v>277200</v>
      </c>
      <c r="K98" s="11">
        <v>30492</v>
      </c>
      <c r="L98" s="11">
        <v>246708</v>
      </c>
      <c r="M98" s="11">
        <v>205920</v>
      </c>
      <c r="N98" s="11">
        <f>SalesData[[#This Row],[Sales]]-SalesData[[#This Row],[COGS]]</f>
        <v>40788</v>
      </c>
    </row>
    <row r="99" spans="1:14" hidden="1" x14ac:dyDescent="0.25">
      <c r="A99" s="10">
        <v>45352</v>
      </c>
      <c r="B99" s="9" t="s">
        <v>86</v>
      </c>
      <c r="C99" t="s">
        <v>63</v>
      </c>
      <c r="D99" t="s">
        <v>70</v>
      </c>
      <c r="E99" s="8" t="s">
        <v>75</v>
      </c>
      <c r="F99" s="8" t="s">
        <v>81</v>
      </c>
      <c r="G99">
        <v>1122</v>
      </c>
      <c r="H99" s="11">
        <v>10</v>
      </c>
      <c r="I99" s="11">
        <v>20</v>
      </c>
      <c r="J99" s="11">
        <v>22440</v>
      </c>
      <c r="K99" s="11">
        <v>2468.4</v>
      </c>
      <c r="L99" s="11">
        <v>19971.599999999999</v>
      </c>
      <c r="M99" s="11">
        <v>11220</v>
      </c>
      <c r="N99" s="11">
        <f>SalesData[[#This Row],[Sales]]-SalesData[[#This Row],[COGS]]</f>
        <v>8751.5999999999985</v>
      </c>
    </row>
    <row r="100" spans="1:14" hidden="1" x14ac:dyDescent="0.25">
      <c r="A100" s="10">
        <v>45352</v>
      </c>
      <c r="B100" s="9" t="s">
        <v>87</v>
      </c>
      <c r="C100" t="s">
        <v>68</v>
      </c>
      <c r="D100" t="s">
        <v>94</v>
      </c>
      <c r="E100" s="8" t="s">
        <v>71</v>
      </c>
      <c r="F100" s="8" t="s">
        <v>81</v>
      </c>
      <c r="G100">
        <v>677</v>
      </c>
      <c r="H100" s="11">
        <v>5</v>
      </c>
      <c r="I100" s="11">
        <v>15</v>
      </c>
      <c r="J100" s="11">
        <v>10155</v>
      </c>
      <c r="K100" s="11">
        <v>1218.5999999999999</v>
      </c>
      <c r="L100" s="11">
        <v>8936.4</v>
      </c>
      <c r="M100" s="11">
        <v>6770</v>
      </c>
      <c r="N100" s="11">
        <f>SalesData[[#This Row],[Sales]]-SalesData[[#This Row],[COGS]]</f>
        <v>2166.3999999999996</v>
      </c>
    </row>
    <row r="101" spans="1:14" hidden="1" x14ac:dyDescent="0.25">
      <c r="A101" s="10">
        <v>45352</v>
      </c>
      <c r="B101" s="9" t="s">
        <v>85</v>
      </c>
      <c r="C101" t="s">
        <v>63</v>
      </c>
      <c r="D101" t="s">
        <v>69</v>
      </c>
      <c r="E101" s="8" t="s">
        <v>77</v>
      </c>
      <c r="F101" s="8" t="s">
        <v>81</v>
      </c>
      <c r="G101">
        <v>1491</v>
      </c>
      <c r="H101" s="11">
        <v>250</v>
      </c>
      <c r="I101" s="11">
        <v>7</v>
      </c>
      <c r="J101" s="11">
        <v>10437</v>
      </c>
      <c r="K101" s="11">
        <v>1252.44</v>
      </c>
      <c r="L101" s="11">
        <v>9184.56</v>
      </c>
      <c r="M101" s="11">
        <v>7455</v>
      </c>
      <c r="N101" s="11">
        <f>SalesData[[#This Row],[Sales]]-SalesData[[#This Row],[COGS]]</f>
        <v>1729.5599999999995</v>
      </c>
    </row>
    <row r="102" spans="1:14" hidden="1" x14ac:dyDescent="0.25">
      <c r="A102" s="10">
        <v>45352</v>
      </c>
      <c r="B102" s="9" t="s">
        <v>83</v>
      </c>
      <c r="C102" t="s">
        <v>63</v>
      </c>
      <c r="D102" t="s">
        <v>64</v>
      </c>
      <c r="E102" s="8" t="s">
        <v>65</v>
      </c>
      <c r="F102" s="8" t="s">
        <v>81</v>
      </c>
      <c r="G102">
        <v>923</v>
      </c>
      <c r="H102" s="11">
        <v>3</v>
      </c>
      <c r="I102" s="11">
        <v>350</v>
      </c>
      <c r="J102" s="11">
        <v>323050</v>
      </c>
      <c r="K102" s="11">
        <v>41996.5</v>
      </c>
      <c r="L102" s="11">
        <v>281053.5</v>
      </c>
      <c r="M102" s="11">
        <v>239980</v>
      </c>
      <c r="N102" s="11">
        <f>SalesData[[#This Row],[Sales]]-SalesData[[#This Row],[COGS]]</f>
        <v>41073.5</v>
      </c>
    </row>
    <row r="103" spans="1:14" hidden="1" x14ac:dyDescent="0.25">
      <c r="A103" s="10">
        <v>45352</v>
      </c>
      <c r="B103" s="9" t="s">
        <v>85</v>
      </c>
      <c r="C103" t="s">
        <v>63</v>
      </c>
      <c r="D103" t="s">
        <v>69</v>
      </c>
      <c r="E103" s="8" t="s">
        <v>65</v>
      </c>
      <c r="F103" s="8" t="s">
        <v>81</v>
      </c>
      <c r="G103">
        <v>1790</v>
      </c>
      <c r="H103" s="11">
        <v>3</v>
      </c>
      <c r="I103" s="11">
        <v>350</v>
      </c>
      <c r="J103" s="11">
        <v>626500</v>
      </c>
      <c r="K103" s="11">
        <v>81445</v>
      </c>
      <c r="L103" s="11">
        <v>545055</v>
      </c>
      <c r="M103" s="11">
        <v>465400</v>
      </c>
      <c r="N103" s="11">
        <f>SalesData[[#This Row],[Sales]]-SalesData[[#This Row],[COGS]]</f>
        <v>79655</v>
      </c>
    </row>
    <row r="104" spans="1:14" hidden="1" x14ac:dyDescent="0.25">
      <c r="A104" s="10">
        <v>45352</v>
      </c>
      <c r="B104" s="9" t="s">
        <v>83</v>
      </c>
      <c r="C104" t="s">
        <v>63</v>
      </c>
      <c r="D104" t="s">
        <v>64</v>
      </c>
      <c r="E104" s="8" t="s">
        <v>75</v>
      </c>
      <c r="F104" s="8" t="s">
        <v>81</v>
      </c>
      <c r="G104">
        <v>2428</v>
      </c>
      <c r="H104" s="11">
        <v>10</v>
      </c>
      <c r="I104" s="11">
        <v>20</v>
      </c>
      <c r="J104" s="11">
        <v>48560</v>
      </c>
      <c r="K104" s="11">
        <v>6798.4</v>
      </c>
      <c r="L104" s="11">
        <v>41761.599999999999</v>
      </c>
      <c r="M104" s="11">
        <v>24280</v>
      </c>
      <c r="N104" s="11">
        <f>SalesData[[#This Row],[Sales]]-SalesData[[#This Row],[COGS]]</f>
        <v>17481.599999999999</v>
      </c>
    </row>
    <row r="105" spans="1:14" hidden="1" x14ac:dyDescent="0.25">
      <c r="A105" s="10">
        <v>45352</v>
      </c>
      <c r="B105" s="9" t="s">
        <v>86</v>
      </c>
      <c r="C105" t="s">
        <v>63</v>
      </c>
      <c r="D105" t="s">
        <v>70</v>
      </c>
      <c r="E105" s="8" t="s">
        <v>77</v>
      </c>
      <c r="F105" s="8" t="s">
        <v>81</v>
      </c>
      <c r="G105">
        <v>2903</v>
      </c>
      <c r="H105" s="11">
        <v>250</v>
      </c>
      <c r="I105" s="11">
        <v>7</v>
      </c>
      <c r="J105" s="11">
        <v>20321</v>
      </c>
      <c r="K105" s="11">
        <v>2844.94</v>
      </c>
      <c r="L105" s="11">
        <v>17476.060000000001</v>
      </c>
      <c r="M105" s="11">
        <v>14515</v>
      </c>
      <c r="N105" s="11">
        <f>SalesData[[#This Row],[Sales]]-SalesData[[#This Row],[COGS]]</f>
        <v>2961.0600000000013</v>
      </c>
    </row>
    <row r="106" spans="1:14" hidden="1" x14ac:dyDescent="0.25">
      <c r="A106" s="10">
        <v>45352</v>
      </c>
      <c r="B106" s="9" t="s">
        <v>83</v>
      </c>
      <c r="C106" t="s">
        <v>74</v>
      </c>
      <c r="D106" t="s">
        <v>64</v>
      </c>
      <c r="E106" s="8" t="s">
        <v>78</v>
      </c>
      <c r="F106" s="8" t="s">
        <v>81</v>
      </c>
      <c r="G106">
        <v>888</v>
      </c>
      <c r="H106" s="11">
        <v>260</v>
      </c>
      <c r="I106" s="11">
        <v>300</v>
      </c>
      <c r="J106" s="11">
        <v>266400</v>
      </c>
      <c r="K106" s="11">
        <v>37296</v>
      </c>
      <c r="L106" s="11">
        <v>229104</v>
      </c>
      <c r="M106" s="11">
        <v>222000</v>
      </c>
      <c r="N106" s="11">
        <f>SalesData[[#This Row],[Sales]]-SalesData[[#This Row],[COGS]]</f>
        <v>7104</v>
      </c>
    </row>
    <row r="107" spans="1:14" hidden="1" x14ac:dyDescent="0.25">
      <c r="A107" s="10">
        <v>45352</v>
      </c>
      <c r="B107" s="9" t="s">
        <v>84</v>
      </c>
      <c r="C107" t="s">
        <v>63</v>
      </c>
      <c r="D107" t="s">
        <v>67</v>
      </c>
      <c r="E107" s="8" t="s">
        <v>75</v>
      </c>
      <c r="F107" s="8" t="s">
        <v>81</v>
      </c>
      <c r="G107">
        <v>1158</v>
      </c>
      <c r="H107" s="11">
        <v>10</v>
      </c>
      <c r="I107" s="11">
        <v>20</v>
      </c>
      <c r="J107" s="11">
        <v>23160</v>
      </c>
      <c r="K107" s="11">
        <v>3474</v>
      </c>
      <c r="L107" s="11">
        <v>19686</v>
      </c>
      <c r="M107" s="11">
        <v>11580</v>
      </c>
      <c r="N107" s="11">
        <f>SalesData[[#This Row],[Sales]]-SalesData[[#This Row],[COGS]]</f>
        <v>8106</v>
      </c>
    </row>
    <row r="108" spans="1:14" hidden="1" x14ac:dyDescent="0.25">
      <c r="A108" s="10">
        <v>45352</v>
      </c>
      <c r="B108" s="9" t="s">
        <v>86</v>
      </c>
      <c r="C108" t="s">
        <v>72</v>
      </c>
      <c r="D108" t="s">
        <v>70</v>
      </c>
      <c r="E108" s="8" t="s">
        <v>76</v>
      </c>
      <c r="F108" s="8" t="s">
        <v>81</v>
      </c>
      <c r="G108">
        <v>500</v>
      </c>
      <c r="H108" s="11">
        <v>120</v>
      </c>
      <c r="I108" s="11">
        <v>12</v>
      </c>
      <c r="J108" s="11">
        <v>6000</v>
      </c>
      <c r="K108" s="11">
        <v>900</v>
      </c>
      <c r="L108" s="11">
        <v>5100</v>
      </c>
      <c r="M108" s="11">
        <v>1500</v>
      </c>
      <c r="N108" s="11">
        <f>SalesData[[#This Row],[Sales]]-SalesData[[#This Row],[COGS]]</f>
        <v>3600</v>
      </c>
    </row>
    <row r="109" spans="1:14" hidden="1" x14ac:dyDescent="0.25">
      <c r="A109" s="10">
        <v>45352</v>
      </c>
      <c r="B109" s="9" t="s">
        <v>85</v>
      </c>
      <c r="C109" t="s">
        <v>74</v>
      </c>
      <c r="D109" t="s">
        <v>69</v>
      </c>
      <c r="E109" s="8" t="s">
        <v>78</v>
      </c>
      <c r="F109" s="8" t="s">
        <v>81</v>
      </c>
      <c r="G109">
        <v>2475</v>
      </c>
      <c r="H109" s="11">
        <v>260</v>
      </c>
      <c r="I109" s="11">
        <v>300</v>
      </c>
      <c r="J109" s="11">
        <v>742500</v>
      </c>
      <c r="K109" s="11">
        <v>111375</v>
      </c>
      <c r="L109" s="11">
        <v>631125</v>
      </c>
      <c r="M109" s="11">
        <v>618750</v>
      </c>
      <c r="N109" s="11">
        <f>SalesData[[#This Row],[Sales]]-SalesData[[#This Row],[COGS]]</f>
        <v>12375</v>
      </c>
    </row>
    <row r="110" spans="1:14" hidden="1" x14ac:dyDescent="0.25">
      <c r="A110" s="10">
        <v>45383</v>
      </c>
      <c r="B110" s="9" t="s">
        <v>84</v>
      </c>
      <c r="C110" t="s">
        <v>72</v>
      </c>
      <c r="D110" t="s">
        <v>67</v>
      </c>
      <c r="E110" s="8" t="s">
        <v>77</v>
      </c>
      <c r="F110" s="8" t="s">
        <v>66</v>
      </c>
      <c r="G110">
        <v>2838</v>
      </c>
      <c r="H110" s="11">
        <v>250</v>
      </c>
      <c r="I110" s="11">
        <v>12</v>
      </c>
      <c r="J110" s="11">
        <v>34056</v>
      </c>
      <c r="K110" s="11">
        <v>0</v>
      </c>
      <c r="L110" s="11">
        <v>34056</v>
      </c>
      <c r="M110" s="11">
        <v>8514</v>
      </c>
      <c r="N110" s="11">
        <f>SalesData[[#This Row],[Sales]]-SalesData[[#This Row],[COGS]]</f>
        <v>25542</v>
      </c>
    </row>
    <row r="111" spans="1:14" x14ac:dyDescent="0.25">
      <c r="A111" s="10">
        <v>45383</v>
      </c>
      <c r="B111" s="9" t="s">
        <v>87</v>
      </c>
      <c r="C111" t="s">
        <v>72</v>
      </c>
      <c r="D111" t="s">
        <v>94</v>
      </c>
      <c r="E111" s="8" t="s">
        <v>78</v>
      </c>
      <c r="F111" s="8" t="s">
        <v>66</v>
      </c>
      <c r="G111">
        <v>1953</v>
      </c>
      <c r="H111" s="11">
        <v>260</v>
      </c>
      <c r="I111" s="11">
        <v>12</v>
      </c>
      <c r="J111" s="11">
        <v>23436</v>
      </c>
      <c r="K111" s="11">
        <v>0</v>
      </c>
      <c r="L111" s="11">
        <v>23436</v>
      </c>
      <c r="M111" s="11">
        <v>5859</v>
      </c>
      <c r="N111" s="11">
        <f>SalesData[[#This Row],[Sales]]-SalesData[[#This Row],[COGS]]</f>
        <v>17577</v>
      </c>
    </row>
    <row r="112" spans="1:14" hidden="1" x14ac:dyDescent="0.25">
      <c r="A112" s="10">
        <v>45383</v>
      </c>
      <c r="B112" s="9" t="s">
        <v>84</v>
      </c>
      <c r="C112" t="s">
        <v>73</v>
      </c>
      <c r="D112" t="s">
        <v>67</v>
      </c>
      <c r="E112" s="8" t="s">
        <v>78</v>
      </c>
      <c r="F112" s="8" t="s">
        <v>66</v>
      </c>
      <c r="G112">
        <v>4219.5</v>
      </c>
      <c r="H112" s="11">
        <v>260</v>
      </c>
      <c r="I112" s="11">
        <v>125</v>
      </c>
      <c r="J112" s="11">
        <v>527437.5</v>
      </c>
      <c r="K112" s="11">
        <v>0</v>
      </c>
      <c r="L112" s="11">
        <v>527437.5</v>
      </c>
      <c r="M112" s="11">
        <v>506340</v>
      </c>
      <c r="N112" s="11">
        <f>SalesData[[#This Row],[Sales]]-SalesData[[#This Row],[COGS]]</f>
        <v>21097.5</v>
      </c>
    </row>
    <row r="113" spans="1:14" hidden="1" x14ac:dyDescent="0.25">
      <c r="A113" s="10">
        <v>45383</v>
      </c>
      <c r="B113" s="9" t="s">
        <v>87</v>
      </c>
      <c r="C113" t="s">
        <v>74</v>
      </c>
      <c r="D113" t="s">
        <v>94</v>
      </c>
      <c r="E113" s="8" t="s">
        <v>71</v>
      </c>
      <c r="F113" s="8" t="s">
        <v>79</v>
      </c>
      <c r="G113">
        <v>2301</v>
      </c>
      <c r="H113" s="11">
        <v>5</v>
      </c>
      <c r="I113" s="11">
        <v>300</v>
      </c>
      <c r="J113" s="11">
        <v>690300</v>
      </c>
      <c r="K113" s="11">
        <v>6903</v>
      </c>
      <c r="L113" s="11">
        <v>683397</v>
      </c>
      <c r="M113" s="11">
        <v>575250</v>
      </c>
      <c r="N113" s="11">
        <f>SalesData[[#This Row],[Sales]]-SalesData[[#This Row],[COGS]]</f>
        <v>108147</v>
      </c>
    </row>
    <row r="114" spans="1:14" hidden="1" x14ac:dyDescent="0.25">
      <c r="A114" s="10">
        <v>45383</v>
      </c>
      <c r="B114" s="9" t="s">
        <v>87</v>
      </c>
      <c r="C114" t="s">
        <v>63</v>
      </c>
      <c r="D114" t="s">
        <v>94</v>
      </c>
      <c r="E114" s="8" t="s">
        <v>75</v>
      </c>
      <c r="F114" s="8" t="s">
        <v>79</v>
      </c>
      <c r="G114">
        <v>4492.5</v>
      </c>
      <c r="H114" s="11">
        <v>10</v>
      </c>
      <c r="I114" s="11">
        <v>7</v>
      </c>
      <c r="J114" s="11">
        <v>31447.5</v>
      </c>
      <c r="K114" s="11">
        <v>314.47500000000002</v>
      </c>
      <c r="L114" s="11">
        <v>31133.024999999998</v>
      </c>
      <c r="M114" s="11">
        <v>22462.5</v>
      </c>
      <c r="N114" s="11">
        <f>SalesData[[#This Row],[Sales]]-SalesData[[#This Row],[COGS]]</f>
        <v>8670.5249999999978</v>
      </c>
    </row>
    <row r="115" spans="1:14" hidden="1" x14ac:dyDescent="0.25">
      <c r="A115" s="10">
        <v>45383</v>
      </c>
      <c r="B115" s="9" t="s">
        <v>85</v>
      </c>
      <c r="C115" t="s">
        <v>63</v>
      </c>
      <c r="D115" t="s">
        <v>69</v>
      </c>
      <c r="E115" s="8" t="s">
        <v>76</v>
      </c>
      <c r="F115" s="8" t="s">
        <v>79</v>
      </c>
      <c r="G115">
        <v>3864</v>
      </c>
      <c r="H115" s="11">
        <v>120</v>
      </c>
      <c r="I115" s="11">
        <v>20</v>
      </c>
      <c r="J115" s="11">
        <v>77280</v>
      </c>
      <c r="K115" s="11">
        <v>772.80000000000007</v>
      </c>
      <c r="L115" s="11">
        <v>76507.200000000012</v>
      </c>
      <c r="M115" s="11">
        <v>38640</v>
      </c>
      <c r="N115" s="11">
        <f>SalesData[[#This Row],[Sales]]-SalesData[[#This Row],[COGS]]</f>
        <v>37867.200000000012</v>
      </c>
    </row>
    <row r="116" spans="1:14" hidden="1" x14ac:dyDescent="0.25">
      <c r="A116" s="10">
        <v>45383</v>
      </c>
      <c r="B116" s="9" t="s">
        <v>83</v>
      </c>
      <c r="C116" t="s">
        <v>63</v>
      </c>
      <c r="D116" t="s">
        <v>64</v>
      </c>
      <c r="E116" s="8" t="s">
        <v>77</v>
      </c>
      <c r="F116" s="8" t="s">
        <v>79</v>
      </c>
      <c r="G116">
        <v>943.5</v>
      </c>
      <c r="H116" s="11">
        <v>250</v>
      </c>
      <c r="I116" s="11">
        <v>350</v>
      </c>
      <c r="J116" s="11">
        <v>330225</v>
      </c>
      <c r="K116" s="11">
        <v>3302.25</v>
      </c>
      <c r="L116" s="11">
        <v>326922.75</v>
      </c>
      <c r="M116" s="11">
        <v>245310</v>
      </c>
      <c r="N116" s="11">
        <f>SalesData[[#This Row],[Sales]]-SalesData[[#This Row],[COGS]]</f>
        <v>81612.75</v>
      </c>
    </row>
    <row r="117" spans="1:14" hidden="1" x14ac:dyDescent="0.25">
      <c r="A117" s="10">
        <v>45383</v>
      </c>
      <c r="B117" s="9" t="s">
        <v>83</v>
      </c>
      <c r="C117" t="s">
        <v>73</v>
      </c>
      <c r="D117" t="s">
        <v>64</v>
      </c>
      <c r="E117" s="8" t="s">
        <v>65</v>
      </c>
      <c r="F117" s="8" t="s">
        <v>79</v>
      </c>
      <c r="G117">
        <v>742.5</v>
      </c>
      <c r="H117" s="11">
        <v>3</v>
      </c>
      <c r="I117" s="11">
        <v>125</v>
      </c>
      <c r="J117" s="11">
        <v>92812.5</v>
      </c>
      <c r="K117" s="11">
        <v>1856.25</v>
      </c>
      <c r="L117" s="11">
        <v>90956.25</v>
      </c>
      <c r="M117" s="11">
        <v>89100</v>
      </c>
      <c r="N117" s="11">
        <f>SalesData[[#This Row],[Sales]]-SalesData[[#This Row],[COGS]]</f>
        <v>1856.25</v>
      </c>
    </row>
    <row r="118" spans="1:14" hidden="1" x14ac:dyDescent="0.25">
      <c r="A118" s="10">
        <v>45383</v>
      </c>
      <c r="B118" s="9" t="s">
        <v>85</v>
      </c>
      <c r="C118" t="s">
        <v>73</v>
      </c>
      <c r="D118" t="s">
        <v>69</v>
      </c>
      <c r="E118" s="8" t="s">
        <v>65</v>
      </c>
      <c r="F118" s="8" t="s">
        <v>79</v>
      </c>
      <c r="G118">
        <v>4243.5</v>
      </c>
      <c r="H118" s="11">
        <v>3</v>
      </c>
      <c r="I118" s="11">
        <v>125</v>
      </c>
      <c r="J118" s="11">
        <v>530437.5</v>
      </c>
      <c r="K118" s="11">
        <v>15913.125</v>
      </c>
      <c r="L118" s="11">
        <v>514524.375</v>
      </c>
      <c r="M118" s="11">
        <v>509220</v>
      </c>
      <c r="N118" s="11">
        <f>SalesData[[#This Row],[Sales]]-SalesData[[#This Row],[COGS]]</f>
        <v>5304.375</v>
      </c>
    </row>
    <row r="119" spans="1:14" hidden="1" x14ac:dyDescent="0.25">
      <c r="A119" s="10">
        <v>45383</v>
      </c>
      <c r="B119" s="9" t="s">
        <v>84</v>
      </c>
      <c r="C119" t="s">
        <v>63</v>
      </c>
      <c r="D119" t="s">
        <v>67</v>
      </c>
      <c r="E119" s="8" t="s">
        <v>65</v>
      </c>
      <c r="F119" s="8" t="s">
        <v>79</v>
      </c>
      <c r="G119">
        <v>2580</v>
      </c>
      <c r="H119" s="11">
        <v>3</v>
      </c>
      <c r="I119" s="11">
        <v>20</v>
      </c>
      <c r="J119" s="11">
        <v>51600</v>
      </c>
      <c r="K119" s="11">
        <v>1548</v>
      </c>
      <c r="L119" s="11">
        <v>50052</v>
      </c>
      <c r="M119" s="11">
        <v>25800</v>
      </c>
      <c r="N119" s="11">
        <f>SalesData[[#This Row],[Sales]]-SalesData[[#This Row],[COGS]]</f>
        <v>24252</v>
      </c>
    </row>
    <row r="120" spans="1:14" hidden="1" x14ac:dyDescent="0.25">
      <c r="A120" s="10">
        <v>45383</v>
      </c>
      <c r="B120" s="9" t="s">
        <v>86</v>
      </c>
      <c r="C120" t="s">
        <v>72</v>
      </c>
      <c r="D120" t="s">
        <v>70</v>
      </c>
      <c r="E120" s="8" t="s">
        <v>77</v>
      </c>
      <c r="F120" s="8" t="s">
        <v>79</v>
      </c>
      <c r="G120">
        <v>1916</v>
      </c>
      <c r="H120" s="11">
        <v>250</v>
      </c>
      <c r="I120" s="11">
        <v>12</v>
      </c>
      <c r="J120" s="11">
        <v>22992</v>
      </c>
      <c r="K120" s="11">
        <v>689.76</v>
      </c>
      <c r="L120" s="11">
        <v>22302.240000000002</v>
      </c>
      <c r="M120" s="11">
        <v>5748</v>
      </c>
      <c r="N120" s="11">
        <f>SalesData[[#This Row],[Sales]]-SalesData[[#This Row],[COGS]]</f>
        <v>16554.240000000002</v>
      </c>
    </row>
    <row r="121" spans="1:14" hidden="1" x14ac:dyDescent="0.25">
      <c r="A121" s="10">
        <v>45383</v>
      </c>
      <c r="B121" s="9" t="s">
        <v>83</v>
      </c>
      <c r="C121" t="s">
        <v>63</v>
      </c>
      <c r="D121" t="s">
        <v>64</v>
      </c>
      <c r="E121" s="8" t="s">
        <v>76</v>
      </c>
      <c r="F121" s="8" t="s">
        <v>79</v>
      </c>
      <c r="G121">
        <v>3850.5</v>
      </c>
      <c r="H121" s="11">
        <v>120</v>
      </c>
      <c r="I121" s="11">
        <v>20</v>
      </c>
      <c r="J121" s="11">
        <v>77010</v>
      </c>
      <c r="K121" s="11">
        <v>2310.3000000000002</v>
      </c>
      <c r="L121" s="11">
        <v>74699.700000000012</v>
      </c>
      <c r="M121" s="11">
        <v>38505</v>
      </c>
      <c r="N121" s="11">
        <f>SalesData[[#This Row],[Sales]]-SalesData[[#This Row],[COGS]]</f>
        <v>36194.700000000012</v>
      </c>
    </row>
    <row r="122" spans="1:14" hidden="1" x14ac:dyDescent="0.25">
      <c r="A122" s="10">
        <v>45383</v>
      </c>
      <c r="B122" s="9" t="s">
        <v>84</v>
      </c>
      <c r="C122" t="s">
        <v>74</v>
      </c>
      <c r="D122" t="s">
        <v>67</v>
      </c>
      <c r="E122" s="8" t="s">
        <v>75</v>
      </c>
      <c r="F122" s="8" t="s">
        <v>79</v>
      </c>
      <c r="G122">
        <v>1414.5</v>
      </c>
      <c r="H122" s="11">
        <v>10</v>
      </c>
      <c r="I122" s="11">
        <v>300</v>
      </c>
      <c r="J122" s="11">
        <v>424350</v>
      </c>
      <c r="K122" s="11">
        <v>16974</v>
      </c>
      <c r="L122" s="11">
        <v>407376</v>
      </c>
      <c r="M122" s="11">
        <v>353625</v>
      </c>
      <c r="N122" s="11">
        <f>SalesData[[#This Row],[Sales]]-SalesData[[#This Row],[COGS]]</f>
        <v>53751</v>
      </c>
    </row>
    <row r="123" spans="1:14" hidden="1" x14ac:dyDescent="0.25">
      <c r="A123" s="10">
        <v>45383</v>
      </c>
      <c r="B123" s="9" t="s">
        <v>86</v>
      </c>
      <c r="C123" t="s">
        <v>73</v>
      </c>
      <c r="D123" t="s">
        <v>70</v>
      </c>
      <c r="E123" s="8" t="s">
        <v>78</v>
      </c>
      <c r="F123" s="8" t="s">
        <v>79</v>
      </c>
      <c r="G123">
        <v>1074</v>
      </c>
      <c r="H123" s="11">
        <v>260</v>
      </c>
      <c r="I123" s="11">
        <v>125</v>
      </c>
      <c r="J123" s="11">
        <v>134250</v>
      </c>
      <c r="K123" s="11">
        <v>5370</v>
      </c>
      <c r="L123" s="11">
        <v>128880</v>
      </c>
      <c r="M123" s="11">
        <v>128880</v>
      </c>
      <c r="N123" s="11">
        <f>SalesData[[#This Row],[Sales]]-SalesData[[#This Row],[COGS]]</f>
        <v>0</v>
      </c>
    </row>
    <row r="124" spans="1:14" hidden="1" x14ac:dyDescent="0.25">
      <c r="A124" s="10">
        <v>45383</v>
      </c>
      <c r="B124" s="9" t="s">
        <v>86</v>
      </c>
      <c r="C124" t="s">
        <v>74</v>
      </c>
      <c r="D124" t="s">
        <v>70</v>
      </c>
      <c r="E124" s="8" t="s">
        <v>75</v>
      </c>
      <c r="F124" s="8" t="s">
        <v>80</v>
      </c>
      <c r="G124">
        <v>1607</v>
      </c>
      <c r="H124" s="11">
        <v>10</v>
      </c>
      <c r="I124" s="11">
        <v>300</v>
      </c>
      <c r="J124" s="11">
        <v>482100</v>
      </c>
      <c r="K124" s="11">
        <v>24105</v>
      </c>
      <c r="L124" s="11">
        <v>457995</v>
      </c>
      <c r="M124" s="11">
        <v>401750</v>
      </c>
      <c r="N124" s="11">
        <f>SalesData[[#This Row],[Sales]]-SalesData[[#This Row],[COGS]]</f>
        <v>56245</v>
      </c>
    </row>
    <row r="125" spans="1:14" hidden="1" x14ac:dyDescent="0.25">
      <c r="A125" s="10">
        <v>45383</v>
      </c>
      <c r="B125" s="9" t="s">
        <v>85</v>
      </c>
      <c r="C125" t="s">
        <v>68</v>
      </c>
      <c r="D125" t="s">
        <v>69</v>
      </c>
      <c r="E125" s="8" t="s">
        <v>75</v>
      </c>
      <c r="F125" s="8" t="s">
        <v>80</v>
      </c>
      <c r="G125">
        <v>3801</v>
      </c>
      <c r="H125" s="11">
        <v>10</v>
      </c>
      <c r="I125" s="11">
        <v>15</v>
      </c>
      <c r="J125" s="11">
        <v>57015</v>
      </c>
      <c r="K125" s="11">
        <v>3420.8999999999996</v>
      </c>
      <c r="L125" s="11">
        <v>53594.100000000006</v>
      </c>
      <c r="M125" s="11">
        <v>38010</v>
      </c>
      <c r="N125" s="11">
        <f>SalesData[[#This Row],[Sales]]-SalesData[[#This Row],[COGS]]</f>
        <v>15584.100000000006</v>
      </c>
    </row>
    <row r="126" spans="1:14" hidden="1" x14ac:dyDescent="0.25">
      <c r="A126" s="10">
        <v>45383</v>
      </c>
      <c r="B126" s="9" t="s">
        <v>86</v>
      </c>
      <c r="C126" t="s">
        <v>63</v>
      </c>
      <c r="D126" t="s">
        <v>70</v>
      </c>
      <c r="E126" s="8" t="s">
        <v>71</v>
      </c>
      <c r="F126" s="8" t="s">
        <v>80</v>
      </c>
      <c r="G126">
        <v>980</v>
      </c>
      <c r="H126" s="11">
        <v>5</v>
      </c>
      <c r="I126" s="11">
        <v>350</v>
      </c>
      <c r="J126" s="11">
        <v>343000</v>
      </c>
      <c r="K126" s="11">
        <v>20580</v>
      </c>
      <c r="L126" s="11">
        <v>322420</v>
      </c>
      <c r="M126" s="11">
        <v>254800</v>
      </c>
      <c r="N126" s="11">
        <f>SalesData[[#This Row],[Sales]]-SalesData[[#This Row],[COGS]]</f>
        <v>67620</v>
      </c>
    </row>
    <row r="127" spans="1:14" hidden="1" x14ac:dyDescent="0.25">
      <c r="A127" s="10">
        <v>45383</v>
      </c>
      <c r="B127" s="9" t="s">
        <v>85</v>
      </c>
      <c r="C127" t="s">
        <v>72</v>
      </c>
      <c r="D127" t="s">
        <v>69</v>
      </c>
      <c r="E127" s="8" t="s">
        <v>77</v>
      </c>
      <c r="F127" s="8" t="s">
        <v>80</v>
      </c>
      <c r="G127">
        <v>1738.5</v>
      </c>
      <c r="H127" s="11">
        <v>250</v>
      </c>
      <c r="I127" s="11">
        <v>12</v>
      </c>
      <c r="J127" s="11">
        <v>20862</v>
      </c>
      <c r="K127" s="11">
        <v>1460.34</v>
      </c>
      <c r="L127" s="11">
        <v>19401.66</v>
      </c>
      <c r="M127" s="11">
        <v>5215.5</v>
      </c>
      <c r="N127" s="11">
        <f>SalesData[[#This Row],[Sales]]-SalesData[[#This Row],[COGS]]</f>
        <v>14186.16</v>
      </c>
    </row>
    <row r="128" spans="1:14" hidden="1" x14ac:dyDescent="0.25">
      <c r="A128" s="10">
        <v>45383</v>
      </c>
      <c r="B128" s="9" t="s">
        <v>84</v>
      </c>
      <c r="C128" t="s">
        <v>63</v>
      </c>
      <c r="D128" t="s">
        <v>67</v>
      </c>
      <c r="E128" s="8" t="s">
        <v>75</v>
      </c>
      <c r="F128" s="8" t="s">
        <v>80</v>
      </c>
      <c r="G128">
        <v>1259</v>
      </c>
      <c r="H128" s="11">
        <v>10</v>
      </c>
      <c r="I128" s="11">
        <v>7</v>
      </c>
      <c r="J128" s="11">
        <v>8813</v>
      </c>
      <c r="K128" s="11">
        <v>705.04</v>
      </c>
      <c r="L128" s="11">
        <v>8107.96</v>
      </c>
      <c r="M128" s="11">
        <v>6295</v>
      </c>
      <c r="N128" s="11">
        <f>SalesData[[#This Row],[Sales]]-SalesData[[#This Row],[COGS]]</f>
        <v>1812.96</v>
      </c>
    </row>
    <row r="129" spans="1:14" hidden="1" x14ac:dyDescent="0.25">
      <c r="A129" s="10">
        <v>45383</v>
      </c>
      <c r="B129" s="9" t="s">
        <v>85</v>
      </c>
      <c r="C129" t="s">
        <v>63</v>
      </c>
      <c r="D129" t="s">
        <v>69</v>
      </c>
      <c r="E129" s="8" t="s">
        <v>77</v>
      </c>
      <c r="F129" s="8" t="s">
        <v>80</v>
      </c>
      <c r="G129">
        <v>574.5</v>
      </c>
      <c r="H129" s="11">
        <v>250</v>
      </c>
      <c r="I129" s="11">
        <v>350</v>
      </c>
      <c r="J129" s="11">
        <v>201075</v>
      </c>
      <c r="K129" s="11">
        <v>16086</v>
      </c>
      <c r="L129" s="11">
        <v>184989</v>
      </c>
      <c r="M129" s="11">
        <v>149370</v>
      </c>
      <c r="N129" s="11">
        <f>SalesData[[#This Row],[Sales]]-SalesData[[#This Row],[COGS]]</f>
        <v>35619</v>
      </c>
    </row>
    <row r="130" spans="1:14" hidden="1" x14ac:dyDescent="0.25">
      <c r="A130" s="10">
        <v>45383</v>
      </c>
      <c r="B130" s="9" t="s">
        <v>83</v>
      </c>
      <c r="C130" t="s">
        <v>74</v>
      </c>
      <c r="D130" t="s">
        <v>64</v>
      </c>
      <c r="E130" s="8" t="s">
        <v>71</v>
      </c>
      <c r="F130" s="8" t="s">
        <v>80</v>
      </c>
      <c r="G130">
        <v>3802.5</v>
      </c>
      <c r="H130" s="11">
        <v>5</v>
      </c>
      <c r="I130" s="11">
        <v>300</v>
      </c>
      <c r="J130" s="11">
        <v>1140750</v>
      </c>
      <c r="K130" s="11">
        <v>102667.5</v>
      </c>
      <c r="L130" s="11">
        <v>1038082.5</v>
      </c>
      <c r="M130" s="11">
        <v>950625</v>
      </c>
      <c r="N130" s="11">
        <f>SalesData[[#This Row],[Sales]]-SalesData[[#This Row],[COGS]]</f>
        <v>87457.5</v>
      </c>
    </row>
    <row r="131" spans="1:14" hidden="1" x14ac:dyDescent="0.25">
      <c r="A131" s="10">
        <v>45383</v>
      </c>
      <c r="B131" s="9" t="s">
        <v>87</v>
      </c>
      <c r="C131" t="s">
        <v>68</v>
      </c>
      <c r="D131" t="s">
        <v>94</v>
      </c>
      <c r="E131" s="8" t="s">
        <v>75</v>
      </c>
      <c r="F131" s="8" t="s">
        <v>80</v>
      </c>
      <c r="G131">
        <v>3675</v>
      </c>
      <c r="H131" s="11">
        <v>10</v>
      </c>
      <c r="I131" s="11">
        <v>15</v>
      </c>
      <c r="J131" s="11">
        <v>55125</v>
      </c>
      <c r="K131" s="11">
        <v>4961.25</v>
      </c>
      <c r="L131" s="11">
        <v>50163.75</v>
      </c>
      <c r="M131" s="11">
        <v>36750</v>
      </c>
      <c r="N131" s="11">
        <f>SalesData[[#This Row],[Sales]]-SalesData[[#This Row],[COGS]]</f>
        <v>13413.75</v>
      </c>
    </row>
    <row r="132" spans="1:14" hidden="1" x14ac:dyDescent="0.25">
      <c r="A132" s="10">
        <v>45383</v>
      </c>
      <c r="B132" s="9" t="s">
        <v>87</v>
      </c>
      <c r="C132" t="s">
        <v>63</v>
      </c>
      <c r="D132" t="s">
        <v>94</v>
      </c>
      <c r="E132" s="8" t="s">
        <v>77</v>
      </c>
      <c r="F132" s="8" t="s">
        <v>80</v>
      </c>
      <c r="G132">
        <v>1351.5</v>
      </c>
      <c r="H132" s="11">
        <v>250</v>
      </c>
      <c r="I132" s="11">
        <v>350</v>
      </c>
      <c r="J132" s="11">
        <v>473025</v>
      </c>
      <c r="K132" s="11">
        <v>42572.25</v>
      </c>
      <c r="L132" s="11">
        <v>430452.75</v>
      </c>
      <c r="M132" s="11">
        <v>351390</v>
      </c>
      <c r="N132" s="11">
        <f>SalesData[[#This Row],[Sales]]-SalesData[[#This Row],[COGS]]</f>
        <v>79062.75</v>
      </c>
    </row>
    <row r="133" spans="1:14" hidden="1" x14ac:dyDescent="0.25">
      <c r="A133" s="10">
        <v>45383</v>
      </c>
      <c r="B133" s="9" t="s">
        <v>86</v>
      </c>
      <c r="C133" t="s">
        <v>68</v>
      </c>
      <c r="D133" t="s">
        <v>70</v>
      </c>
      <c r="E133" s="8" t="s">
        <v>76</v>
      </c>
      <c r="F133" s="8" t="s">
        <v>80</v>
      </c>
      <c r="G133">
        <v>2628</v>
      </c>
      <c r="H133" s="11">
        <v>120</v>
      </c>
      <c r="I133" s="11">
        <v>15</v>
      </c>
      <c r="J133" s="11">
        <v>39420</v>
      </c>
      <c r="K133" s="11">
        <v>3547.8</v>
      </c>
      <c r="L133" s="11">
        <v>35872.199999999997</v>
      </c>
      <c r="M133" s="11">
        <v>26280</v>
      </c>
      <c r="N133" s="11">
        <f>SalesData[[#This Row],[Sales]]-SalesData[[#This Row],[COGS]]</f>
        <v>9592.1999999999971</v>
      </c>
    </row>
    <row r="134" spans="1:14" hidden="1" x14ac:dyDescent="0.25">
      <c r="A134" s="10">
        <v>45383</v>
      </c>
      <c r="B134" s="9" t="s">
        <v>87</v>
      </c>
      <c r="C134" t="s">
        <v>73</v>
      </c>
      <c r="D134" t="s">
        <v>94</v>
      </c>
      <c r="E134" s="8" t="s">
        <v>65</v>
      </c>
      <c r="F134" s="8" t="s">
        <v>81</v>
      </c>
      <c r="G134">
        <v>3445.5</v>
      </c>
      <c r="H134" s="11">
        <v>3</v>
      </c>
      <c r="I134" s="11">
        <v>125</v>
      </c>
      <c r="J134" s="11">
        <v>430687.5</v>
      </c>
      <c r="K134" s="11">
        <v>43068.75</v>
      </c>
      <c r="L134" s="11">
        <v>387618.75</v>
      </c>
      <c r="M134" s="11">
        <v>413460</v>
      </c>
      <c r="N134" s="11">
        <f>SalesData[[#This Row],[Sales]]-SalesData[[#This Row],[COGS]]</f>
        <v>-25841.25</v>
      </c>
    </row>
    <row r="135" spans="1:14" hidden="1" x14ac:dyDescent="0.25">
      <c r="A135" s="10">
        <v>45383</v>
      </c>
      <c r="B135" s="9" t="s">
        <v>84</v>
      </c>
      <c r="C135" t="s">
        <v>68</v>
      </c>
      <c r="D135" t="s">
        <v>67</v>
      </c>
      <c r="E135" s="8" t="s">
        <v>76</v>
      </c>
      <c r="F135" s="8" t="s">
        <v>81</v>
      </c>
      <c r="G135">
        <v>510</v>
      </c>
      <c r="H135" s="11">
        <v>120</v>
      </c>
      <c r="I135" s="11">
        <v>15</v>
      </c>
      <c r="J135" s="11">
        <v>7650</v>
      </c>
      <c r="K135" s="11">
        <v>765</v>
      </c>
      <c r="L135" s="11">
        <v>6885</v>
      </c>
      <c r="M135" s="11">
        <v>5100</v>
      </c>
      <c r="N135" s="11">
        <f>SalesData[[#This Row],[Sales]]-SalesData[[#This Row],[COGS]]</f>
        <v>1785</v>
      </c>
    </row>
    <row r="136" spans="1:14" hidden="1" x14ac:dyDescent="0.25">
      <c r="A136" s="10">
        <v>45383</v>
      </c>
      <c r="B136" s="9" t="s">
        <v>83</v>
      </c>
      <c r="C136" t="s">
        <v>72</v>
      </c>
      <c r="D136" t="s">
        <v>64</v>
      </c>
      <c r="E136" s="8" t="s">
        <v>78</v>
      </c>
      <c r="F136" s="8" t="s">
        <v>81</v>
      </c>
      <c r="G136">
        <v>3520.5</v>
      </c>
      <c r="H136" s="11">
        <v>260</v>
      </c>
      <c r="I136" s="11">
        <v>12</v>
      </c>
      <c r="J136" s="11">
        <v>42246</v>
      </c>
      <c r="K136" s="11">
        <v>4224.6000000000004</v>
      </c>
      <c r="L136" s="11">
        <v>38021.399999999994</v>
      </c>
      <c r="M136" s="11">
        <v>10561.5</v>
      </c>
      <c r="N136" s="11">
        <f>SalesData[[#This Row],[Sales]]-SalesData[[#This Row],[COGS]]</f>
        <v>27459.899999999994</v>
      </c>
    </row>
    <row r="137" spans="1:14" hidden="1" x14ac:dyDescent="0.25">
      <c r="A137" s="10">
        <v>45383</v>
      </c>
      <c r="B137" s="9" t="s">
        <v>85</v>
      </c>
      <c r="C137" t="s">
        <v>63</v>
      </c>
      <c r="D137" t="s">
        <v>69</v>
      </c>
      <c r="E137" s="8" t="s">
        <v>75</v>
      </c>
      <c r="F137" s="8" t="s">
        <v>81</v>
      </c>
      <c r="G137">
        <v>2532</v>
      </c>
      <c r="H137" s="11">
        <v>10</v>
      </c>
      <c r="I137" s="11">
        <v>7</v>
      </c>
      <c r="J137" s="11">
        <v>17724</v>
      </c>
      <c r="K137" s="11">
        <v>1949.6399999999999</v>
      </c>
      <c r="L137" s="11">
        <v>15774.36</v>
      </c>
      <c r="M137" s="11">
        <v>12660</v>
      </c>
      <c r="N137" s="11">
        <f>SalesData[[#This Row],[Sales]]-SalesData[[#This Row],[COGS]]</f>
        <v>3114.3600000000006</v>
      </c>
    </row>
    <row r="138" spans="1:14" hidden="1" x14ac:dyDescent="0.25">
      <c r="A138" s="10">
        <v>45383</v>
      </c>
      <c r="B138" s="9" t="s">
        <v>85</v>
      </c>
      <c r="C138" t="s">
        <v>74</v>
      </c>
      <c r="D138" t="s">
        <v>69</v>
      </c>
      <c r="E138" s="8" t="s">
        <v>71</v>
      </c>
      <c r="F138" s="8" t="s">
        <v>81</v>
      </c>
      <c r="G138">
        <v>1773</v>
      </c>
      <c r="H138" s="11">
        <v>5</v>
      </c>
      <c r="I138" s="11">
        <v>300</v>
      </c>
      <c r="J138" s="11">
        <v>531900</v>
      </c>
      <c r="K138" s="11">
        <v>63828</v>
      </c>
      <c r="L138" s="11">
        <v>468072</v>
      </c>
      <c r="M138" s="11">
        <v>443250</v>
      </c>
      <c r="N138" s="11">
        <f>SalesData[[#This Row],[Sales]]-SalesData[[#This Row],[COGS]]</f>
        <v>24822</v>
      </c>
    </row>
    <row r="139" spans="1:14" hidden="1" x14ac:dyDescent="0.25">
      <c r="A139" s="10">
        <v>45383</v>
      </c>
      <c r="B139" s="9" t="s">
        <v>86</v>
      </c>
      <c r="C139" t="s">
        <v>63</v>
      </c>
      <c r="D139" t="s">
        <v>70</v>
      </c>
      <c r="E139" s="8" t="s">
        <v>65</v>
      </c>
      <c r="F139" s="8" t="s">
        <v>81</v>
      </c>
      <c r="G139">
        <v>2579</v>
      </c>
      <c r="H139" s="11">
        <v>3</v>
      </c>
      <c r="I139" s="11">
        <v>20</v>
      </c>
      <c r="J139" s="11">
        <v>51580</v>
      </c>
      <c r="K139" s="11">
        <v>7221.2</v>
      </c>
      <c r="L139" s="11">
        <v>44358.8</v>
      </c>
      <c r="M139" s="11">
        <v>25790</v>
      </c>
      <c r="N139" s="11">
        <f>SalesData[[#This Row],[Sales]]-SalesData[[#This Row],[COGS]]</f>
        <v>18568.800000000003</v>
      </c>
    </row>
    <row r="140" spans="1:14" hidden="1" x14ac:dyDescent="0.25">
      <c r="A140" s="10">
        <v>45383</v>
      </c>
      <c r="B140" s="9" t="s">
        <v>84</v>
      </c>
      <c r="C140" t="s">
        <v>63</v>
      </c>
      <c r="D140" t="s">
        <v>67</v>
      </c>
      <c r="E140" s="8" t="s">
        <v>71</v>
      </c>
      <c r="F140" s="8" t="s">
        <v>81</v>
      </c>
      <c r="G140">
        <v>1199</v>
      </c>
      <c r="H140" s="11">
        <v>5</v>
      </c>
      <c r="I140" s="11">
        <v>350</v>
      </c>
      <c r="J140" s="11">
        <v>419650</v>
      </c>
      <c r="K140" s="11">
        <v>58751</v>
      </c>
      <c r="L140" s="11">
        <v>360899</v>
      </c>
      <c r="M140" s="11">
        <v>311740</v>
      </c>
      <c r="N140" s="11">
        <f>SalesData[[#This Row],[Sales]]-SalesData[[#This Row],[COGS]]</f>
        <v>49159</v>
      </c>
    </row>
    <row r="141" spans="1:14" hidden="1" x14ac:dyDescent="0.25">
      <c r="A141" s="10">
        <v>45383</v>
      </c>
      <c r="B141" s="9" t="s">
        <v>87</v>
      </c>
      <c r="C141" t="s">
        <v>63</v>
      </c>
      <c r="D141" t="s">
        <v>94</v>
      </c>
      <c r="E141" s="8" t="s">
        <v>76</v>
      </c>
      <c r="F141" s="8" t="s">
        <v>81</v>
      </c>
      <c r="G141">
        <v>606</v>
      </c>
      <c r="H141" s="11">
        <v>120</v>
      </c>
      <c r="I141" s="11">
        <v>20</v>
      </c>
      <c r="J141" s="11">
        <v>12120</v>
      </c>
      <c r="K141" s="11">
        <v>1696.8000000000002</v>
      </c>
      <c r="L141" s="11">
        <v>10423.200000000001</v>
      </c>
      <c r="M141" s="11">
        <v>6060</v>
      </c>
      <c r="N141" s="11">
        <f>SalesData[[#This Row],[Sales]]-SalesData[[#This Row],[COGS]]</f>
        <v>4363.2000000000007</v>
      </c>
    </row>
    <row r="142" spans="1:14" hidden="1" x14ac:dyDescent="0.25">
      <c r="A142" s="10">
        <v>45383</v>
      </c>
      <c r="B142" s="9" t="s">
        <v>83</v>
      </c>
      <c r="C142" t="s">
        <v>68</v>
      </c>
      <c r="D142" t="s">
        <v>64</v>
      </c>
      <c r="E142" s="8" t="s">
        <v>75</v>
      </c>
      <c r="F142" s="8" t="s">
        <v>81</v>
      </c>
      <c r="G142">
        <v>1614</v>
      </c>
      <c r="H142" s="11">
        <v>10</v>
      </c>
      <c r="I142" s="11">
        <v>15</v>
      </c>
      <c r="J142" s="11">
        <v>24210</v>
      </c>
      <c r="K142" s="11">
        <v>3631.5</v>
      </c>
      <c r="L142" s="11">
        <v>20578.5</v>
      </c>
      <c r="M142" s="11">
        <v>16140</v>
      </c>
      <c r="N142" s="11">
        <f>SalesData[[#This Row],[Sales]]-SalesData[[#This Row],[COGS]]</f>
        <v>4438.5</v>
      </c>
    </row>
    <row r="143" spans="1:14" hidden="1" x14ac:dyDescent="0.25">
      <c r="A143" s="10">
        <v>45383</v>
      </c>
      <c r="B143" s="9" t="s">
        <v>86</v>
      </c>
      <c r="C143" t="s">
        <v>63</v>
      </c>
      <c r="D143" t="s">
        <v>70</v>
      </c>
      <c r="E143" s="8" t="s">
        <v>75</v>
      </c>
      <c r="F143" s="8" t="s">
        <v>81</v>
      </c>
      <c r="G143">
        <v>2535</v>
      </c>
      <c r="H143" s="11">
        <v>10</v>
      </c>
      <c r="I143" s="11">
        <v>7</v>
      </c>
      <c r="J143" s="11">
        <v>17745</v>
      </c>
      <c r="K143" s="11">
        <v>2661.75</v>
      </c>
      <c r="L143" s="11">
        <v>15083.25</v>
      </c>
      <c r="M143" s="11">
        <v>12675</v>
      </c>
      <c r="N143" s="11">
        <f>SalesData[[#This Row],[Sales]]-SalesData[[#This Row],[COGS]]</f>
        <v>2408.25</v>
      </c>
    </row>
    <row r="144" spans="1:14" hidden="1" x14ac:dyDescent="0.25">
      <c r="A144" s="10">
        <v>45383</v>
      </c>
      <c r="B144" s="9" t="s">
        <v>83</v>
      </c>
      <c r="C144" t="s">
        <v>63</v>
      </c>
      <c r="D144" t="s">
        <v>64</v>
      </c>
      <c r="E144" s="8" t="s">
        <v>75</v>
      </c>
      <c r="F144" s="8" t="s">
        <v>81</v>
      </c>
      <c r="G144">
        <v>723</v>
      </c>
      <c r="H144" s="11">
        <v>10</v>
      </c>
      <c r="I144" s="11">
        <v>7</v>
      </c>
      <c r="J144" s="11">
        <v>5061</v>
      </c>
      <c r="K144" s="11">
        <v>759.15000000000009</v>
      </c>
      <c r="L144" s="11">
        <v>4301.8500000000004</v>
      </c>
      <c r="M144" s="11">
        <v>3615</v>
      </c>
      <c r="N144" s="11">
        <f>SalesData[[#This Row],[Sales]]-SalesData[[#This Row],[COGS]]</f>
        <v>686.85000000000036</v>
      </c>
    </row>
    <row r="145" spans="1:14" hidden="1" x14ac:dyDescent="0.25">
      <c r="A145" s="10">
        <v>45413</v>
      </c>
      <c r="B145" s="9" t="s">
        <v>85</v>
      </c>
      <c r="C145" t="s">
        <v>63</v>
      </c>
      <c r="D145" t="s">
        <v>69</v>
      </c>
      <c r="E145" s="8" t="s">
        <v>75</v>
      </c>
      <c r="F145" s="8" t="s">
        <v>79</v>
      </c>
      <c r="G145">
        <v>1030</v>
      </c>
      <c r="H145" s="11">
        <v>10</v>
      </c>
      <c r="I145" s="11">
        <v>7</v>
      </c>
      <c r="J145" s="11">
        <v>7210</v>
      </c>
      <c r="K145" s="11">
        <v>72.099999999999994</v>
      </c>
      <c r="L145" s="11">
        <v>7137.9</v>
      </c>
      <c r="M145" s="11">
        <v>5150</v>
      </c>
      <c r="N145" s="11">
        <f>SalesData[[#This Row],[Sales]]-SalesData[[#This Row],[COGS]]</f>
        <v>1987.8999999999996</v>
      </c>
    </row>
    <row r="146" spans="1:14" hidden="1" x14ac:dyDescent="0.25">
      <c r="A146" s="10">
        <v>45413</v>
      </c>
      <c r="B146" s="9" t="s">
        <v>86</v>
      </c>
      <c r="C146" t="s">
        <v>63</v>
      </c>
      <c r="D146" t="s">
        <v>70</v>
      </c>
      <c r="E146" s="8" t="s">
        <v>76</v>
      </c>
      <c r="F146" s="8" t="s">
        <v>79</v>
      </c>
      <c r="G146">
        <v>362</v>
      </c>
      <c r="H146" s="11">
        <v>120</v>
      </c>
      <c r="I146" s="11">
        <v>7</v>
      </c>
      <c r="J146" s="11">
        <v>2534</v>
      </c>
      <c r="K146" s="11">
        <v>25.34</v>
      </c>
      <c r="L146" s="11">
        <v>2508.66</v>
      </c>
      <c r="M146" s="11">
        <v>1810</v>
      </c>
      <c r="N146" s="11">
        <f>SalesData[[#This Row],[Sales]]-SalesData[[#This Row],[COGS]]</f>
        <v>698.65999999999985</v>
      </c>
    </row>
    <row r="147" spans="1:14" hidden="1" x14ac:dyDescent="0.25">
      <c r="A147" s="10">
        <v>45413</v>
      </c>
      <c r="B147" s="9" t="s">
        <v>85</v>
      </c>
      <c r="C147" t="s">
        <v>74</v>
      </c>
      <c r="D147" t="s">
        <v>69</v>
      </c>
      <c r="E147" s="8" t="s">
        <v>75</v>
      </c>
      <c r="F147" s="8" t="s">
        <v>79</v>
      </c>
      <c r="G147">
        <v>918</v>
      </c>
      <c r="H147" s="11">
        <v>10</v>
      </c>
      <c r="I147" s="11">
        <v>300</v>
      </c>
      <c r="J147" s="11">
        <v>275400</v>
      </c>
      <c r="K147" s="11">
        <v>5508</v>
      </c>
      <c r="L147" s="11">
        <v>269892</v>
      </c>
      <c r="M147" s="11">
        <v>229500</v>
      </c>
      <c r="N147" s="11">
        <f>SalesData[[#This Row],[Sales]]-SalesData[[#This Row],[COGS]]</f>
        <v>40392</v>
      </c>
    </row>
    <row r="148" spans="1:14" hidden="1" x14ac:dyDescent="0.25">
      <c r="A148" s="10">
        <v>45413</v>
      </c>
      <c r="B148" s="9" t="s">
        <v>84</v>
      </c>
      <c r="C148" t="s">
        <v>74</v>
      </c>
      <c r="D148" t="s">
        <v>67</v>
      </c>
      <c r="E148" s="8" t="s">
        <v>75</v>
      </c>
      <c r="F148" s="8" t="s">
        <v>79</v>
      </c>
      <c r="G148">
        <v>1728</v>
      </c>
      <c r="H148" s="11">
        <v>10</v>
      </c>
      <c r="I148" s="11">
        <v>300</v>
      </c>
      <c r="J148" s="11">
        <v>518400</v>
      </c>
      <c r="K148" s="11">
        <v>10368</v>
      </c>
      <c r="L148" s="11">
        <v>508032</v>
      </c>
      <c r="M148" s="11">
        <v>432000</v>
      </c>
      <c r="N148" s="11">
        <f>SalesData[[#This Row],[Sales]]-SalesData[[#This Row],[COGS]]</f>
        <v>76032</v>
      </c>
    </row>
    <row r="149" spans="1:14" hidden="1" x14ac:dyDescent="0.25">
      <c r="A149" s="10">
        <v>45413</v>
      </c>
      <c r="B149" s="9" t="s">
        <v>84</v>
      </c>
      <c r="C149" t="s">
        <v>73</v>
      </c>
      <c r="D149" t="s">
        <v>67</v>
      </c>
      <c r="E149" s="8" t="s">
        <v>78</v>
      </c>
      <c r="F149" s="8" t="s">
        <v>79</v>
      </c>
      <c r="G149">
        <v>2276</v>
      </c>
      <c r="H149" s="11">
        <v>260</v>
      </c>
      <c r="I149" s="11">
        <v>125</v>
      </c>
      <c r="J149" s="11">
        <v>284500</v>
      </c>
      <c r="K149" s="11">
        <v>5690</v>
      </c>
      <c r="L149" s="11">
        <v>278810</v>
      </c>
      <c r="M149" s="11">
        <v>273120</v>
      </c>
      <c r="N149" s="11">
        <f>SalesData[[#This Row],[Sales]]-SalesData[[#This Row],[COGS]]</f>
        <v>5690</v>
      </c>
    </row>
    <row r="150" spans="1:14" hidden="1" x14ac:dyDescent="0.25">
      <c r="A150" s="10">
        <v>45413</v>
      </c>
      <c r="B150" s="9" t="s">
        <v>83</v>
      </c>
      <c r="C150" t="s">
        <v>63</v>
      </c>
      <c r="D150" t="s">
        <v>64</v>
      </c>
      <c r="E150" s="8" t="s">
        <v>65</v>
      </c>
      <c r="F150" s="8" t="s">
        <v>79</v>
      </c>
      <c r="G150">
        <v>831</v>
      </c>
      <c r="H150" s="11">
        <v>3</v>
      </c>
      <c r="I150" s="11">
        <v>20</v>
      </c>
      <c r="J150" s="11">
        <v>16620</v>
      </c>
      <c r="K150" s="11">
        <v>498.6</v>
      </c>
      <c r="L150" s="11">
        <v>16121.4</v>
      </c>
      <c r="M150" s="11">
        <v>8310</v>
      </c>
      <c r="N150" s="11">
        <f>SalesData[[#This Row],[Sales]]-SalesData[[#This Row],[COGS]]</f>
        <v>7811.4</v>
      </c>
    </row>
    <row r="151" spans="1:14" hidden="1" x14ac:dyDescent="0.25">
      <c r="A151" s="10">
        <v>45413</v>
      </c>
      <c r="B151" s="9" t="s">
        <v>87</v>
      </c>
      <c r="C151" t="s">
        <v>74</v>
      </c>
      <c r="D151" t="s">
        <v>94</v>
      </c>
      <c r="E151" s="8" t="s">
        <v>75</v>
      </c>
      <c r="F151" s="8" t="s">
        <v>79</v>
      </c>
      <c r="G151">
        <v>2918</v>
      </c>
      <c r="H151" s="11">
        <v>10</v>
      </c>
      <c r="I151" s="11">
        <v>300</v>
      </c>
      <c r="J151" s="11">
        <v>875400</v>
      </c>
      <c r="K151" s="11">
        <v>35016</v>
      </c>
      <c r="L151" s="11">
        <v>840384</v>
      </c>
      <c r="M151" s="11">
        <v>729500</v>
      </c>
      <c r="N151" s="11">
        <f>SalesData[[#This Row],[Sales]]-SalesData[[#This Row],[COGS]]</f>
        <v>110884</v>
      </c>
    </row>
    <row r="152" spans="1:14" hidden="1" x14ac:dyDescent="0.25">
      <c r="A152" s="10">
        <v>45413</v>
      </c>
      <c r="B152" s="9" t="s">
        <v>85</v>
      </c>
      <c r="C152" t="s">
        <v>72</v>
      </c>
      <c r="D152" t="s">
        <v>69</v>
      </c>
      <c r="E152" s="8" t="s">
        <v>77</v>
      </c>
      <c r="F152" s="8" t="s">
        <v>79</v>
      </c>
      <c r="G152">
        <v>866</v>
      </c>
      <c r="H152" s="11">
        <v>250</v>
      </c>
      <c r="I152" s="11">
        <v>12</v>
      </c>
      <c r="J152" s="11">
        <v>10392</v>
      </c>
      <c r="K152" s="11">
        <v>415.68</v>
      </c>
      <c r="L152" s="11">
        <v>9976.32</v>
      </c>
      <c r="M152" s="11">
        <v>2598</v>
      </c>
      <c r="N152" s="11">
        <f>SalesData[[#This Row],[Sales]]-SalesData[[#This Row],[COGS]]</f>
        <v>7378.32</v>
      </c>
    </row>
    <row r="153" spans="1:14" hidden="1" x14ac:dyDescent="0.25">
      <c r="A153" s="10">
        <v>45413</v>
      </c>
      <c r="B153" s="9" t="s">
        <v>85</v>
      </c>
      <c r="C153" t="s">
        <v>63</v>
      </c>
      <c r="D153" t="s">
        <v>69</v>
      </c>
      <c r="E153" s="8" t="s">
        <v>65</v>
      </c>
      <c r="F153" s="8" t="s">
        <v>80</v>
      </c>
      <c r="G153">
        <v>1563</v>
      </c>
      <c r="H153" s="11">
        <v>3</v>
      </c>
      <c r="I153" s="11">
        <v>20</v>
      </c>
      <c r="J153" s="11">
        <v>31260</v>
      </c>
      <c r="K153" s="11">
        <v>1563</v>
      </c>
      <c r="L153" s="11">
        <v>29697</v>
      </c>
      <c r="M153" s="11">
        <v>15630</v>
      </c>
      <c r="N153" s="11">
        <f>SalesData[[#This Row],[Sales]]-SalesData[[#This Row],[COGS]]</f>
        <v>14067</v>
      </c>
    </row>
    <row r="154" spans="1:14" hidden="1" x14ac:dyDescent="0.25">
      <c r="A154" s="10">
        <v>45413</v>
      </c>
      <c r="B154" s="9" t="s">
        <v>87</v>
      </c>
      <c r="C154" t="s">
        <v>63</v>
      </c>
      <c r="D154" t="s">
        <v>94</v>
      </c>
      <c r="E154" s="8" t="s">
        <v>75</v>
      </c>
      <c r="F154" s="8" t="s">
        <v>80</v>
      </c>
      <c r="G154">
        <v>2327</v>
      </c>
      <c r="H154" s="11">
        <v>10</v>
      </c>
      <c r="I154" s="11">
        <v>7</v>
      </c>
      <c r="J154" s="11">
        <v>16289</v>
      </c>
      <c r="K154" s="11">
        <v>814.45</v>
      </c>
      <c r="L154" s="11">
        <v>15474.55</v>
      </c>
      <c r="M154" s="11">
        <v>11635</v>
      </c>
      <c r="N154" s="11">
        <f>SalesData[[#This Row],[Sales]]-SalesData[[#This Row],[COGS]]</f>
        <v>3839.5499999999993</v>
      </c>
    </row>
    <row r="155" spans="1:14" hidden="1" x14ac:dyDescent="0.25">
      <c r="A155" s="10">
        <v>45413</v>
      </c>
      <c r="B155" s="9" t="s">
        <v>84</v>
      </c>
      <c r="C155" t="s">
        <v>63</v>
      </c>
      <c r="D155" t="s">
        <v>67</v>
      </c>
      <c r="E155" s="8" t="s">
        <v>71</v>
      </c>
      <c r="F155" s="8" t="s">
        <v>80</v>
      </c>
      <c r="G155">
        <v>1460</v>
      </c>
      <c r="H155" s="11">
        <v>5</v>
      </c>
      <c r="I155" s="11">
        <v>350</v>
      </c>
      <c r="J155" s="11">
        <v>511000</v>
      </c>
      <c r="K155" s="11">
        <v>30660</v>
      </c>
      <c r="L155" s="11">
        <v>480340</v>
      </c>
      <c r="M155" s="11">
        <v>379600</v>
      </c>
      <c r="N155" s="11">
        <f>SalesData[[#This Row],[Sales]]-SalesData[[#This Row],[COGS]]</f>
        <v>100740</v>
      </c>
    </row>
    <row r="156" spans="1:14" hidden="1" x14ac:dyDescent="0.25">
      <c r="A156" s="10">
        <v>45413</v>
      </c>
      <c r="B156" s="9" t="s">
        <v>84</v>
      </c>
      <c r="C156" t="s">
        <v>68</v>
      </c>
      <c r="D156" t="s">
        <v>67</v>
      </c>
      <c r="E156" s="8" t="s">
        <v>76</v>
      </c>
      <c r="F156" s="8" t="s">
        <v>80</v>
      </c>
      <c r="G156">
        <v>1530</v>
      </c>
      <c r="H156" s="11">
        <v>120</v>
      </c>
      <c r="I156" s="11">
        <v>15</v>
      </c>
      <c r="J156" s="11">
        <v>22950</v>
      </c>
      <c r="K156" s="11">
        <v>1377</v>
      </c>
      <c r="L156" s="11">
        <v>21573</v>
      </c>
      <c r="M156" s="11">
        <v>15300</v>
      </c>
      <c r="N156" s="11">
        <f>SalesData[[#This Row],[Sales]]-SalesData[[#This Row],[COGS]]</f>
        <v>6273</v>
      </c>
    </row>
    <row r="157" spans="1:14" hidden="1" x14ac:dyDescent="0.25">
      <c r="A157" s="10">
        <v>45413</v>
      </c>
      <c r="B157" s="9" t="s">
        <v>83</v>
      </c>
      <c r="C157" t="s">
        <v>68</v>
      </c>
      <c r="D157" t="s">
        <v>64</v>
      </c>
      <c r="E157" s="8" t="s">
        <v>76</v>
      </c>
      <c r="F157" s="8" t="s">
        <v>80</v>
      </c>
      <c r="G157">
        <v>1262</v>
      </c>
      <c r="H157" s="11">
        <v>120</v>
      </c>
      <c r="I157" s="11">
        <v>15</v>
      </c>
      <c r="J157" s="11">
        <v>18930</v>
      </c>
      <c r="K157" s="11">
        <v>1325.1</v>
      </c>
      <c r="L157" s="11">
        <v>17604.900000000001</v>
      </c>
      <c r="M157" s="11">
        <v>12620</v>
      </c>
      <c r="N157" s="11">
        <f>SalesData[[#This Row],[Sales]]-SalesData[[#This Row],[COGS]]</f>
        <v>4984.9000000000015</v>
      </c>
    </row>
    <row r="158" spans="1:14" hidden="1" x14ac:dyDescent="0.25">
      <c r="A158" s="10">
        <v>45413</v>
      </c>
      <c r="B158" s="9" t="s">
        <v>83</v>
      </c>
      <c r="C158" t="s">
        <v>74</v>
      </c>
      <c r="D158" t="s">
        <v>64</v>
      </c>
      <c r="E158" s="8" t="s">
        <v>75</v>
      </c>
      <c r="F158" s="8" t="s">
        <v>80</v>
      </c>
      <c r="G158">
        <v>1702</v>
      </c>
      <c r="H158" s="11">
        <v>10</v>
      </c>
      <c r="I158" s="11">
        <v>300</v>
      </c>
      <c r="J158" s="11">
        <v>510600</v>
      </c>
      <c r="K158" s="11">
        <v>35742</v>
      </c>
      <c r="L158" s="11">
        <v>474858</v>
      </c>
      <c r="M158" s="11">
        <v>425500</v>
      </c>
      <c r="N158" s="11">
        <f>SalesData[[#This Row],[Sales]]-SalesData[[#This Row],[COGS]]</f>
        <v>49358</v>
      </c>
    </row>
    <row r="159" spans="1:14" hidden="1" x14ac:dyDescent="0.25">
      <c r="A159" s="10">
        <v>45413</v>
      </c>
      <c r="B159" s="9" t="s">
        <v>83</v>
      </c>
      <c r="C159" t="s">
        <v>73</v>
      </c>
      <c r="D159" t="s">
        <v>64</v>
      </c>
      <c r="E159" s="8" t="s">
        <v>78</v>
      </c>
      <c r="F159" s="8" t="s">
        <v>80</v>
      </c>
      <c r="G159">
        <v>1645</v>
      </c>
      <c r="H159" s="11">
        <v>260</v>
      </c>
      <c r="I159" s="11">
        <v>125</v>
      </c>
      <c r="J159" s="11">
        <v>205625</v>
      </c>
      <c r="K159" s="11">
        <v>14393.75</v>
      </c>
      <c r="L159" s="11">
        <v>191231.25</v>
      </c>
      <c r="M159" s="11">
        <v>197400</v>
      </c>
      <c r="N159" s="11">
        <f>SalesData[[#This Row],[Sales]]-SalesData[[#This Row],[COGS]]</f>
        <v>-6168.75</v>
      </c>
    </row>
    <row r="160" spans="1:14" hidden="1" x14ac:dyDescent="0.25">
      <c r="A160" s="10">
        <v>45413</v>
      </c>
      <c r="B160" s="9" t="s">
        <v>83</v>
      </c>
      <c r="C160" t="s">
        <v>63</v>
      </c>
      <c r="D160" t="s">
        <v>64</v>
      </c>
      <c r="E160" s="8" t="s">
        <v>75</v>
      </c>
      <c r="F160" s="8" t="s">
        <v>80</v>
      </c>
      <c r="G160">
        <v>257</v>
      </c>
      <c r="H160" s="11">
        <v>10</v>
      </c>
      <c r="I160" s="11">
        <v>7</v>
      </c>
      <c r="J160" s="11">
        <v>1799</v>
      </c>
      <c r="K160" s="11">
        <v>143.91999999999999</v>
      </c>
      <c r="L160" s="11">
        <v>1655.08</v>
      </c>
      <c r="M160" s="11">
        <v>1285</v>
      </c>
      <c r="N160" s="11">
        <f>SalesData[[#This Row],[Sales]]-SalesData[[#This Row],[COGS]]</f>
        <v>370.07999999999993</v>
      </c>
    </row>
    <row r="161" spans="1:14" hidden="1" x14ac:dyDescent="0.25">
      <c r="A161" s="10">
        <v>45413</v>
      </c>
      <c r="B161" s="9" t="s">
        <v>84</v>
      </c>
      <c r="C161" t="s">
        <v>63</v>
      </c>
      <c r="D161" t="s">
        <v>67</v>
      </c>
      <c r="E161" s="8" t="s">
        <v>75</v>
      </c>
      <c r="F161" s="8" t="s">
        <v>80</v>
      </c>
      <c r="G161">
        <v>1095</v>
      </c>
      <c r="H161" s="11">
        <v>10</v>
      </c>
      <c r="I161" s="11">
        <v>7</v>
      </c>
      <c r="J161" s="11">
        <v>7665</v>
      </c>
      <c r="K161" s="11">
        <v>613.20000000000005</v>
      </c>
      <c r="L161" s="11">
        <v>7051.8</v>
      </c>
      <c r="M161" s="11">
        <v>5475</v>
      </c>
      <c r="N161" s="11">
        <f>SalesData[[#This Row],[Sales]]-SalesData[[#This Row],[COGS]]</f>
        <v>1576.8000000000002</v>
      </c>
    </row>
    <row r="162" spans="1:14" hidden="1" x14ac:dyDescent="0.25">
      <c r="A162" s="10">
        <v>45413</v>
      </c>
      <c r="B162" s="9" t="s">
        <v>85</v>
      </c>
      <c r="C162" t="s">
        <v>63</v>
      </c>
      <c r="D162" t="s">
        <v>69</v>
      </c>
      <c r="E162" s="8" t="s">
        <v>71</v>
      </c>
      <c r="F162" s="8" t="s">
        <v>80</v>
      </c>
      <c r="G162">
        <v>1666</v>
      </c>
      <c r="H162" s="11">
        <v>5</v>
      </c>
      <c r="I162" s="11">
        <v>350</v>
      </c>
      <c r="J162" s="11">
        <v>583100</v>
      </c>
      <c r="K162" s="11">
        <v>52479</v>
      </c>
      <c r="L162" s="11">
        <v>530621</v>
      </c>
      <c r="M162" s="11">
        <v>433160</v>
      </c>
      <c r="N162" s="11">
        <f>SalesData[[#This Row],[Sales]]-SalesData[[#This Row],[COGS]]</f>
        <v>97461</v>
      </c>
    </row>
    <row r="163" spans="1:14" hidden="1" x14ac:dyDescent="0.25">
      <c r="A163" s="10">
        <v>45413</v>
      </c>
      <c r="B163" s="9" t="s">
        <v>86</v>
      </c>
      <c r="C163" t="s">
        <v>68</v>
      </c>
      <c r="D163" t="s">
        <v>70</v>
      </c>
      <c r="E163" s="8" t="s">
        <v>76</v>
      </c>
      <c r="F163" s="8" t="s">
        <v>80</v>
      </c>
      <c r="G163">
        <v>245</v>
      </c>
      <c r="H163" s="11">
        <v>120</v>
      </c>
      <c r="I163" s="11">
        <v>15</v>
      </c>
      <c r="J163" s="11">
        <v>3675</v>
      </c>
      <c r="K163" s="11">
        <v>330.75</v>
      </c>
      <c r="L163" s="11">
        <v>3344.25</v>
      </c>
      <c r="M163" s="11">
        <v>2450</v>
      </c>
      <c r="N163" s="11">
        <f>SalesData[[#This Row],[Sales]]-SalesData[[#This Row],[COGS]]</f>
        <v>894.25</v>
      </c>
    </row>
    <row r="164" spans="1:14" hidden="1" x14ac:dyDescent="0.25">
      <c r="A164" s="10">
        <v>45413</v>
      </c>
      <c r="B164" s="9" t="s">
        <v>84</v>
      </c>
      <c r="C164" t="s">
        <v>72</v>
      </c>
      <c r="D164" t="s">
        <v>67</v>
      </c>
      <c r="E164" s="8" t="s">
        <v>77</v>
      </c>
      <c r="F164" s="8" t="s">
        <v>80</v>
      </c>
      <c r="G164">
        <v>880</v>
      </c>
      <c r="H164" s="11">
        <v>250</v>
      </c>
      <c r="I164" s="11">
        <v>12</v>
      </c>
      <c r="J164" s="11">
        <v>10560</v>
      </c>
      <c r="K164" s="11">
        <v>950.4</v>
      </c>
      <c r="L164" s="11">
        <v>9609.6</v>
      </c>
      <c r="M164" s="11">
        <v>2640</v>
      </c>
      <c r="N164" s="11">
        <f>SalesData[[#This Row],[Sales]]-SalesData[[#This Row],[COGS]]</f>
        <v>6969.6</v>
      </c>
    </row>
    <row r="165" spans="1:14" hidden="1" x14ac:dyDescent="0.25">
      <c r="A165" s="10">
        <v>45413</v>
      </c>
      <c r="B165" s="9" t="s">
        <v>84</v>
      </c>
      <c r="C165" t="s">
        <v>63</v>
      </c>
      <c r="D165" t="s">
        <v>67</v>
      </c>
      <c r="E165" s="8" t="s">
        <v>65</v>
      </c>
      <c r="F165" s="8" t="s">
        <v>80</v>
      </c>
      <c r="G165">
        <v>663</v>
      </c>
      <c r="H165" s="11">
        <v>3</v>
      </c>
      <c r="I165" s="11">
        <v>20</v>
      </c>
      <c r="J165" s="11">
        <v>13260</v>
      </c>
      <c r="K165" s="11">
        <v>1193.4000000000001</v>
      </c>
      <c r="L165" s="11">
        <v>12066.6</v>
      </c>
      <c r="M165" s="11">
        <v>6630</v>
      </c>
      <c r="N165" s="11">
        <f>SalesData[[#This Row],[Sales]]-SalesData[[#This Row],[COGS]]</f>
        <v>5436.6</v>
      </c>
    </row>
    <row r="166" spans="1:14" hidden="1" x14ac:dyDescent="0.25">
      <c r="A166" s="10">
        <v>45413</v>
      </c>
      <c r="B166" s="9" t="s">
        <v>87</v>
      </c>
      <c r="C166" t="s">
        <v>63</v>
      </c>
      <c r="D166" t="s">
        <v>94</v>
      </c>
      <c r="E166" s="8" t="s">
        <v>71</v>
      </c>
      <c r="F166" s="8" t="s">
        <v>81</v>
      </c>
      <c r="G166">
        <v>2313</v>
      </c>
      <c r="H166" s="11">
        <v>5</v>
      </c>
      <c r="I166" s="11">
        <v>350</v>
      </c>
      <c r="J166" s="11">
        <v>809550</v>
      </c>
      <c r="K166" s="11">
        <v>80955</v>
      </c>
      <c r="L166" s="11">
        <v>728595</v>
      </c>
      <c r="M166" s="11">
        <v>601380</v>
      </c>
      <c r="N166" s="11">
        <f>SalesData[[#This Row],[Sales]]-SalesData[[#This Row],[COGS]]</f>
        <v>127215</v>
      </c>
    </row>
    <row r="167" spans="1:14" hidden="1" x14ac:dyDescent="0.25">
      <c r="A167" s="10">
        <v>45413</v>
      </c>
      <c r="B167" s="9" t="s">
        <v>86</v>
      </c>
      <c r="C167" t="s">
        <v>74</v>
      </c>
      <c r="D167" t="s">
        <v>70</v>
      </c>
      <c r="E167" s="8" t="s">
        <v>75</v>
      </c>
      <c r="F167" s="8" t="s">
        <v>81</v>
      </c>
      <c r="G167">
        <v>591</v>
      </c>
      <c r="H167" s="11">
        <v>10</v>
      </c>
      <c r="I167" s="11">
        <v>300</v>
      </c>
      <c r="J167" s="11">
        <v>177300</v>
      </c>
      <c r="K167" s="11">
        <v>17730</v>
      </c>
      <c r="L167" s="11">
        <v>159570</v>
      </c>
      <c r="M167" s="11">
        <v>147750</v>
      </c>
      <c r="N167" s="11">
        <f>SalesData[[#This Row],[Sales]]-SalesData[[#This Row],[COGS]]</f>
        <v>11820</v>
      </c>
    </row>
    <row r="168" spans="1:14" hidden="1" x14ac:dyDescent="0.25">
      <c r="A168" s="10">
        <v>45413</v>
      </c>
      <c r="B168" s="9" t="s">
        <v>87</v>
      </c>
      <c r="C168" t="s">
        <v>68</v>
      </c>
      <c r="D168" t="s">
        <v>94</v>
      </c>
      <c r="E168" s="8" t="s">
        <v>76</v>
      </c>
      <c r="F168" s="8" t="s">
        <v>81</v>
      </c>
      <c r="G168">
        <v>790</v>
      </c>
      <c r="H168" s="11">
        <v>120</v>
      </c>
      <c r="I168" s="11">
        <v>15</v>
      </c>
      <c r="J168" s="11">
        <v>11850</v>
      </c>
      <c r="K168" s="11">
        <v>1185</v>
      </c>
      <c r="L168" s="11">
        <v>10665</v>
      </c>
      <c r="M168" s="11">
        <v>7900</v>
      </c>
      <c r="N168" s="11">
        <f>SalesData[[#This Row],[Sales]]-SalesData[[#This Row],[COGS]]</f>
        <v>2765</v>
      </c>
    </row>
    <row r="169" spans="1:14" hidden="1" x14ac:dyDescent="0.25">
      <c r="A169" s="10">
        <v>45413</v>
      </c>
      <c r="B169" s="9" t="s">
        <v>86</v>
      </c>
      <c r="C169" t="s">
        <v>73</v>
      </c>
      <c r="D169" t="s">
        <v>70</v>
      </c>
      <c r="E169" s="8" t="s">
        <v>77</v>
      </c>
      <c r="F169" s="8" t="s">
        <v>81</v>
      </c>
      <c r="G169">
        <v>341</v>
      </c>
      <c r="H169" s="11">
        <v>250</v>
      </c>
      <c r="I169" s="11">
        <v>125</v>
      </c>
      <c r="J169" s="11">
        <v>42625</v>
      </c>
      <c r="K169" s="11">
        <v>4262.5</v>
      </c>
      <c r="L169" s="11">
        <v>38362.5</v>
      </c>
      <c r="M169" s="11">
        <v>40920</v>
      </c>
      <c r="N169" s="11">
        <f>SalesData[[#This Row],[Sales]]-SalesData[[#This Row],[COGS]]</f>
        <v>-2557.5</v>
      </c>
    </row>
    <row r="170" spans="1:14" hidden="1" x14ac:dyDescent="0.25">
      <c r="A170" s="10">
        <v>45413</v>
      </c>
      <c r="B170" s="9" t="s">
        <v>86</v>
      </c>
      <c r="C170" t="s">
        <v>63</v>
      </c>
      <c r="D170" t="s">
        <v>70</v>
      </c>
      <c r="E170" s="8" t="s">
        <v>78</v>
      </c>
      <c r="F170" s="8" t="s">
        <v>81</v>
      </c>
      <c r="G170">
        <v>2039</v>
      </c>
      <c r="H170" s="11">
        <v>260</v>
      </c>
      <c r="I170" s="11">
        <v>20</v>
      </c>
      <c r="J170" s="11">
        <v>40780</v>
      </c>
      <c r="K170" s="11">
        <v>4078</v>
      </c>
      <c r="L170" s="11">
        <v>36702</v>
      </c>
      <c r="M170" s="11">
        <v>20390</v>
      </c>
      <c r="N170" s="11">
        <f>SalesData[[#This Row],[Sales]]-SalesData[[#This Row],[COGS]]</f>
        <v>16312</v>
      </c>
    </row>
    <row r="171" spans="1:14" hidden="1" x14ac:dyDescent="0.25">
      <c r="A171" s="10">
        <v>45413</v>
      </c>
      <c r="B171" s="9" t="s">
        <v>85</v>
      </c>
      <c r="C171" t="s">
        <v>73</v>
      </c>
      <c r="D171" t="s">
        <v>69</v>
      </c>
      <c r="E171" s="8" t="s">
        <v>78</v>
      </c>
      <c r="F171" s="8" t="s">
        <v>81</v>
      </c>
      <c r="G171">
        <v>1433</v>
      </c>
      <c r="H171" s="11">
        <v>260</v>
      </c>
      <c r="I171" s="11">
        <v>125</v>
      </c>
      <c r="J171" s="11">
        <v>179125</v>
      </c>
      <c r="K171" s="11">
        <v>19703.75</v>
      </c>
      <c r="L171" s="11">
        <v>159421.25</v>
      </c>
      <c r="M171" s="11">
        <v>171960</v>
      </c>
      <c r="N171" s="11">
        <f>SalesData[[#This Row],[Sales]]-SalesData[[#This Row],[COGS]]</f>
        <v>-12538.75</v>
      </c>
    </row>
    <row r="172" spans="1:14" hidden="1" x14ac:dyDescent="0.25">
      <c r="A172" s="10">
        <v>45413</v>
      </c>
      <c r="B172" s="9" t="s">
        <v>83</v>
      </c>
      <c r="C172" t="s">
        <v>72</v>
      </c>
      <c r="D172" t="s">
        <v>64</v>
      </c>
      <c r="E172" s="8" t="s">
        <v>77</v>
      </c>
      <c r="F172" s="8" t="s">
        <v>81</v>
      </c>
      <c r="G172">
        <v>2109</v>
      </c>
      <c r="H172" s="11">
        <v>250</v>
      </c>
      <c r="I172" s="11">
        <v>12</v>
      </c>
      <c r="J172" s="11">
        <v>25308</v>
      </c>
      <c r="K172" s="11">
        <v>3036.96</v>
      </c>
      <c r="L172" s="11">
        <v>22271.040000000001</v>
      </c>
      <c r="M172" s="11">
        <v>6327</v>
      </c>
      <c r="N172" s="11">
        <f>SalesData[[#This Row],[Sales]]-SalesData[[#This Row],[COGS]]</f>
        <v>15944.04</v>
      </c>
    </row>
    <row r="173" spans="1:14" hidden="1" x14ac:dyDescent="0.25">
      <c r="A173" s="10">
        <v>45413</v>
      </c>
      <c r="B173" s="9" t="s">
        <v>86</v>
      </c>
      <c r="C173" t="s">
        <v>72</v>
      </c>
      <c r="D173" t="s">
        <v>70</v>
      </c>
      <c r="E173" s="8" t="s">
        <v>71</v>
      </c>
      <c r="F173" s="8" t="s">
        <v>81</v>
      </c>
      <c r="G173">
        <v>2661</v>
      </c>
      <c r="H173" s="11">
        <v>5</v>
      </c>
      <c r="I173" s="11">
        <v>12</v>
      </c>
      <c r="J173" s="11">
        <v>31932</v>
      </c>
      <c r="K173" s="11">
        <v>3831.84</v>
      </c>
      <c r="L173" s="11">
        <v>28100.16</v>
      </c>
      <c r="M173" s="11">
        <v>7983</v>
      </c>
      <c r="N173" s="11">
        <f>SalesData[[#This Row],[Sales]]-SalesData[[#This Row],[COGS]]</f>
        <v>20117.16</v>
      </c>
    </row>
    <row r="174" spans="1:14" hidden="1" x14ac:dyDescent="0.25">
      <c r="A174" s="10">
        <v>45413</v>
      </c>
      <c r="B174" s="9" t="s">
        <v>87</v>
      </c>
      <c r="C174" t="s">
        <v>63</v>
      </c>
      <c r="D174" t="s">
        <v>94</v>
      </c>
      <c r="E174" s="8" t="s">
        <v>65</v>
      </c>
      <c r="F174" s="8" t="s">
        <v>81</v>
      </c>
      <c r="G174">
        <v>1743</v>
      </c>
      <c r="H174" s="11">
        <v>3</v>
      </c>
      <c r="I174" s="11">
        <v>20</v>
      </c>
      <c r="J174" s="11">
        <v>34860</v>
      </c>
      <c r="K174" s="11">
        <v>4880.3999999999996</v>
      </c>
      <c r="L174" s="11">
        <v>29979.599999999999</v>
      </c>
      <c r="M174" s="11">
        <v>17430</v>
      </c>
      <c r="N174" s="11">
        <f>SalesData[[#This Row],[Sales]]-SalesData[[#This Row],[COGS]]</f>
        <v>12549.599999999999</v>
      </c>
    </row>
    <row r="175" spans="1:14" hidden="1" x14ac:dyDescent="0.25">
      <c r="A175" s="10">
        <v>45413</v>
      </c>
      <c r="B175" s="9" t="s">
        <v>83</v>
      </c>
      <c r="C175" t="s">
        <v>63</v>
      </c>
      <c r="D175" t="s">
        <v>64</v>
      </c>
      <c r="E175" s="8" t="s">
        <v>71</v>
      </c>
      <c r="F175" s="8" t="s">
        <v>81</v>
      </c>
      <c r="G175">
        <v>200</v>
      </c>
      <c r="H175" s="11">
        <v>5</v>
      </c>
      <c r="I175" s="11">
        <v>350</v>
      </c>
      <c r="J175" s="11">
        <v>70000</v>
      </c>
      <c r="K175" s="11">
        <v>9800</v>
      </c>
      <c r="L175" s="11">
        <v>60200</v>
      </c>
      <c r="M175" s="11">
        <v>52000</v>
      </c>
      <c r="N175" s="11">
        <f>SalesData[[#This Row],[Sales]]-SalesData[[#This Row],[COGS]]</f>
        <v>8200</v>
      </c>
    </row>
    <row r="176" spans="1:14" hidden="1" x14ac:dyDescent="0.25">
      <c r="A176" s="10">
        <v>45413</v>
      </c>
      <c r="B176" s="9" t="s">
        <v>87</v>
      </c>
      <c r="C176" t="s">
        <v>73</v>
      </c>
      <c r="D176" t="s">
        <v>94</v>
      </c>
      <c r="E176" s="8" t="s">
        <v>78</v>
      </c>
      <c r="F176" s="8" t="s">
        <v>81</v>
      </c>
      <c r="G176">
        <v>2844</v>
      </c>
      <c r="H176" s="11">
        <v>260</v>
      </c>
      <c r="I176" s="11">
        <v>125</v>
      </c>
      <c r="J176" s="11">
        <v>355500</v>
      </c>
      <c r="K176" s="11">
        <v>49770</v>
      </c>
      <c r="L176" s="11">
        <v>305730</v>
      </c>
      <c r="M176" s="11">
        <v>341280</v>
      </c>
      <c r="N176" s="11">
        <f>SalesData[[#This Row],[Sales]]-SalesData[[#This Row],[COGS]]</f>
        <v>-35550</v>
      </c>
    </row>
    <row r="177" spans="1:14" hidden="1" x14ac:dyDescent="0.25">
      <c r="A177" s="10">
        <v>45413</v>
      </c>
      <c r="B177" s="9" t="s">
        <v>86</v>
      </c>
      <c r="C177" t="s">
        <v>63</v>
      </c>
      <c r="D177" t="s">
        <v>70</v>
      </c>
      <c r="E177" s="8" t="s">
        <v>75</v>
      </c>
      <c r="F177" s="8" t="s">
        <v>81</v>
      </c>
      <c r="G177">
        <v>2851</v>
      </c>
      <c r="H177" s="11">
        <v>10</v>
      </c>
      <c r="I177" s="11">
        <v>350</v>
      </c>
      <c r="J177" s="11">
        <v>997850</v>
      </c>
      <c r="K177" s="11">
        <v>149677.5</v>
      </c>
      <c r="L177" s="11">
        <v>848172.5</v>
      </c>
      <c r="M177" s="11">
        <v>741260</v>
      </c>
      <c r="N177" s="11">
        <f>SalesData[[#This Row],[Sales]]-SalesData[[#This Row],[COGS]]</f>
        <v>106912.5</v>
      </c>
    </row>
    <row r="178" spans="1:14" hidden="1" x14ac:dyDescent="0.25">
      <c r="A178" s="10">
        <v>45413</v>
      </c>
      <c r="B178" s="9" t="s">
        <v>85</v>
      </c>
      <c r="C178" t="s">
        <v>68</v>
      </c>
      <c r="D178" t="s">
        <v>69</v>
      </c>
      <c r="E178" s="8" t="s">
        <v>76</v>
      </c>
      <c r="F178" s="8" t="s">
        <v>81</v>
      </c>
      <c r="G178">
        <v>2826</v>
      </c>
      <c r="H178" s="11">
        <v>120</v>
      </c>
      <c r="I178" s="11">
        <v>15</v>
      </c>
      <c r="J178" s="11">
        <v>42390</v>
      </c>
      <c r="K178" s="11">
        <v>6358.5</v>
      </c>
      <c r="L178" s="11">
        <v>36031.5</v>
      </c>
      <c r="M178" s="11">
        <v>28260</v>
      </c>
      <c r="N178" s="11">
        <f>SalesData[[#This Row],[Sales]]-SalesData[[#This Row],[COGS]]</f>
        <v>7771.5</v>
      </c>
    </row>
    <row r="179" spans="1:14" x14ac:dyDescent="0.25">
      <c r="A179" s="10">
        <v>45413</v>
      </c>
      <c r="B179" s="9" t="s">
        <v>87</v>
      </c>
      <c r="C179" t="s">
        <v>72</v>
      </c>
      <c r="D179" t="s">
        <v>94</v>
      </c>
      <c r="E179" s="8" t="s">
        <v>77</v>
      </c>
      <c r="F179" s="8" t="s">
        <v>81</v>
      </c>
      <c r="G179">
        <v>1806</v>
      </c>
      <c r="H179" s="11">
        <v>250</v>
      </c>
      <c r="I179" s="11">
        <v>12</v>
      </c>
      <c r="J179" s="11">
        <v>21672</v>
      </c>
      <c r="K179" s="11">
        <v>3250.8</v>
      </c>
      <c r="L179" s="11">
        <v>18421.2</v>
      </c>
      <c r="M179" s="11">
        <v>5418</v>
      </c>
      <c r="N179" s="11">
        <f>SalesData[[#This Row],[Sales]]-SalesData[[#This Row],[COGS]]</f>
        <v>13003.2</v>
      </c>
    </row>
    <row r="180" spans="1:14" hidden="1" x14ac:dyDescent="0.25">
      <c r="A180" s="10">
        <v>45444</v>
      </c>
      <c r="B180" s="9" t="s">
        <v>85</v>
      </c>
      <c r="C180" t="s">
        <v>68</v>
      </c>
      <c r="D180" t="s">
        <v>69</v>
      </c>
      <c r="E180" s="8" t="s">
        <v>65</v>
      </c>
      <c r="F180" s="8" t="s">
        <v>66</v>
      </c>
      <c r="G180">
        <v>2178</v>
      </c>
      <c r="H180" s="11">
        <v>3</v>
      </c>
      <c r="I180" s="11">
        <v>15</v>
      </c>
      <c r="J180" s="11">
        <v>32670</v>
      </c>
      <c r="K180" s="11">
        <v>0</v>
      </c>
      <c r="L180" s="11">
        <v>32670</v>
      </c>
      <c r="M180" s="11">
        <v>21780</v>
      </c>
      <c r="N180" s="11">
        <f>SalesData[[#This Row],[Sales]]-SalesData[[#This Row],[COGS]]</f>
        <v>10890</v>
      </c>
    </row>
    <row r="181" spans="1:14" hidden="1" x14ac:dyDescent="0.25">
      <c r="A181" s="10">
        <v>45444</v>
      </c>
      <c r="B181" s="9" t="s">
        <v>84</v>
      </c>
      <c r="C181" t="s">
        <v>68</v>
      </c>
      <c r="D181" t="s">
        <v>67</v>
      </c>
      <c r="E181" s="8" t="s">
        <v>65</v>
      </c>
      <c r="F181" s="8" t="s">
        <v>66</v>
      </c>
      <c r="G181">
        <v>888</v>
      </c>
      <c r="H181" s="11">
        <v>3</v>
      </c>
      <c r="I181" s="11">
        <v>15</v>
      </c>
      <c r="J181" s="11">
        <v>13320</v>
      </c>
      <c r="K181" s="11">
        <v>0</v>
      </c>
      <c r="L181" s="11">
        <v>13320</v>
      </c>
      <c r="M181" s="11">
        <v>8880</v>
      </c>
      <c r="N181" s="11">
        <f>SalesData[[#This Row],[Sales]]-SalesData[[#This Row],[COGS]]</f>
        <v>4440</v>
      </c>
    </row>
    <row r="182" spans="1:14" hidden="1" x14ac:dyDescent="0.25">
      <c r="A182" s="10">
        <v>45444</v>
      </c>
      <c r="B182" s="9" t="s">
        <v>86</v>
      </c>
      <c r="C182" t="s">
        <v>68</v>
      </c>
      <c r="D182" t="s">
        <v>70</v>
      </c>
      <c r="E182" s="8" t="s">
        <v>65</v>
      </c>
      <c r="F182" s="8" t="s">
        <v>66</v>
      </c>
      <c r="G182">
        <v>2470</v>
      </c>
      <c r="H182" s="11">
        <v>3</v>
      </c>
      <c r="I182" s="11">
        <v>15</v>
      </c>
      <c r="J182" s="11">
        <v>37050</v>
      </c>
      <c r="K182" s="11">
        <v>0</v>
      </c>
      <c r="L182" s="11">
        <v>37050</v>
      </c>
      <c r="M182" s="11">
        <v>24700</v>
      </c>
      <c r="N182" s="11">
        <f>SalesData[[#This Row],[Sales]]-SalesData[[#This Row],[COGS]]</f>
        <v>12350</v>
      </c>
    </row>
    <row r="183" spans="1:14" hidden="1" x14ac:dyDescent="0.25">
      <c r="A183" s="10">
        <v>45444</v>
      </c>
      <c r="B183" s="9" t="s">
        <v>83</v>
      </c>
      <c r="C183" t="s">
        <v>72</v>
      </c>
      <c r="D183" t="s">
        <v>64</v>
      </c>
      <c r="E183" s="8" t="s">
        <v>71</v>
      </c>
      <c r="F183" s="8" t="s">
        <v>66</v>
      </c>
      <c r="G183">
        <v>2518</v>
      </c>
      <c r="H183" s="11">
        <v>5</v>
      </c>
      <c r="I183" s="11">
        <v>12</v>
      </c>
      <c r="J183" s="11">
        <v>30216</v>
      </c>
      <c r="K183" s="11">
        <v>0</v>
      </c>
      <c r="L183" s="11">
        <v>30216</v>
      </c>
      <c r="M183" s="11">
        <v>7554</v>
      </c>
      <c r="N183" s="11">
        <f>SalesData[[#This Row],[Sales]]-SalesData[[#This Row],[COGS]]</f>
        <v>22662</v>
      </c>
    </row>
    <row r="184" spans="1:14" hidden="1" x14ac:dyDescent="0.25">
      <c r="A184" s="10">
        <v>45444</v>
      </c>
      <c r="B184" s="9" t="s">
        <v>85</v>
      </c>
      <c r="C184" t="s">
        <v>63</v>
      </c>
      <c r="D184" t="s">
        <v>69</v>
      </c>
      <c r="E184" s="8" t="s">
        <v>71</v>
      </c>
      <c r="F184" s="8" t="s">
        <v>66</v>
      </c>
      <c r="G184">
        <v>1899</v>
      </c>
      <c r="H184" s="11">
        <v>5</v>
      </c>
      <c r="I184" s="11">
        <v>20</v>
      </c>
      <c r="J184" s="11">
        <v>37980</v>
      </c>
      <c r="K184" s="11">
        <v>0</v>
      </c>
      <c r="L184" s="11">
        <v>37980</v>
      </c>
      <c r="M184" s="11">
        <v>18990</v>
      </c>
      <c r="N184" s="11">
        <f>SalesData[[#This Row],[Sales]]-SalesData[[#This Row],[COGS]]</f>
        <v>18990</v>
      </c>
    </row>
    <row r="185" spans="1:14" hidden="1" x14ac:dyDescent="0.25">
      <c r="A185" s="10">
        <v>45444</v>
      </c>
      <c r="B185" s="9" t="s">
        <v>84</v>
      </c>
      <c r="C185" t="s">
        <v>72</v>
      </c>
      <c r="D185" t="s">
        <v>67</v>
      </c>
      <c r="E185" s="8" t="s">
        <v>71</v>
      </c>
      <c r="F185" s="8" t="s">
        <v>66</v>
      </c>
      <c r="G185">
        <v>1545</v>
      </c>
      <c r="H185" s="11">
        <v>5</v>
      </c>
      <c r="I185" s="11">
        <v>12</v>
      </c>
      <c r="J185" s="11">
        <v>18540</v>
      </c>
      <c r="K185" s="11">
        <v>0</v>
      </c>
      <c r="L185" s="11">
        <v>18540</v>
      </c>
      <c r="M185" s="11">
        <v>4635</v>
      </c>
      <c r="N185" s="11">
        <f>SalesData[[#This Row],[Sales]]-SalesData[[#This Row],[COGS]]</f>
        <v>13905</v>
      </c>
    </row>
    <row r="186" spans="1:14" hidden="1" x14ac:dyDescent="0.25">
      <c r="A186" s="10">
        <v>45444</v>
      </c>
      <c r="B186" s="9" t="s">
        <v>86</v>
      </c>
      <c r="C186" t="s">
        <v>68</v>
      </c>
      <c r="D186" t="s">
        <v>70</v>
      </c>
      <c r="E186" s="8" t="s">
        <v>71</v>
      </c>
      <c r="F186" s="8" t="s">
        <v>66</v>
      </c>
      <c r="G186">
        <v>2470</v>
      </c>
      <c r="H186" s="11">
        <v>5</v>
      </c>
      <c r="I186" s="11">
        <v>15</v>
      </c>
      <c r="J186" s="11">
        <v>37050</v>
      </c>
      <c r="K186" s="11">
        <v>0</v>
      </c>
      <c r="L186" s="11">
        <v>37050</v>
      </c>
      <c r="M186" s="11">
        <v>24700</v>
      </c>
      <c r="N186" s="11">
        <f>SalesData[[#This Row],[Sales]]-SalesData[[#This Row],[COGS]]</f>
        <v>12350</v>
      </c>
    </row>
    <row r="187" spans="1:14" hidden="1" x14ac:dyDescent="0.25">
      <c r="A187" s="10">
        <v>45444</v>
      </c>
      <c r="B187" s="9" t="s">
        <v>83</v>
      </c>
      <c r="C187" t="s">
        <v>72</v>
      </c>
      <c r="D187" t="s">
        <v>64</v>
      </c>
      <c r="E187" s="8" t="s">
        <v>75</v>
      </c>
      <c r="F187" s="8" t="s">
        <v>66</v>
      </c>
      <c r="G187">
        <v>2518</v>
      </c>
      <c r="H187" s="11">
        <v>10</v>
      </c>
      <c r="I187" s="11">
        <v>12</v>
      </c>
      <c r="J187" s="11">
        <v>30216</v>
      </c>
      <c r="K187" s="11">
        <v>0</v>
      </c>
      <c r="L187" s="11">
        <v>30216</v>
      </c>
      <c r="M187" s="11">
        <v>7554</v>
      </c>
      <c r="N187" s="11">
        <f>SalesData[[#This Row],[Sales]]-SalesData[[#This Row],[COGS]]</f>
        <v>22662</v>
      </c>
    </row>
    <row r="188" spans="1:14" hidden="1" x14ac:dyDescent="0.25">
      <c r="A188" s="10">
        <v>45444</v>
      </c>
      <c r="B188" s="9" t="s">
        <v>84</v>
      </c>
      <c r="C188" t="s">
        <v>63</v>
      </c>
      <c r="D188" t="s">
        <v>67</v>
      </c>
      <c r="E188" s="8" t="s">
        <v>75</v>
      </c>
      <c r="F188" s="8" t="s">
        <v>66</v>
      </c>
      <c r="G188">
        <v>1006</v>
      </c>
      <c r="H188" s="11">
        <v>10</v>
      </c>
      <c r="I188" s="11">
        <v>350</v>
      </c>
      <c r="J188" s="11">
        <v>352100</v>
      </c>
      <c r="K188" s="11">
        <v>0</v>
      </c>
      <c r="L188" s="11">
        <v>352100</v>
      </c>
      <c r="M188" s="11">
        <v>261560</v>
      </c>
      <c r="N188" s="11">
        <f>SalesData[[#This Row],[Sales]]-SalesData[[#This Row],[COGS]]</f>
        <v>90540</v>
      </c>
    </row>
    <row r="189" spans="1:14" hidden="1" x14ac:dyDescent="0.25">
      <c r="A189" s="10">
        <v>45444</v>
      </c>
      <c r="B189" s="9" t="s">
        <v>84</v>
      </c>
      <c r="C189" t="s">
        <v>63</v>
      </c>
      <c r="D189" t="s">
        <v>67</v>
      </c>
      <c r="E189" s="8" t="s">
        <v>76</v>
      </c>
      <c r="F189" s="8" t="s">
        <v>66</v>
      </c>
      <c r="G189">
        <v>1006</v>
      </c>
      <c r="H189" s="11">
        <v>120</v>
      </c>
      <c r="I189" s="11">
        <v>350</v>
      </c>
      <c r="J189" s="11">
        <v>352100</v>
      </c>
      <c r="K189" s="11">
        <v>0</v>
      </c>
      <c r="L189" s="11">
        <v>352100</v>
      </c>
      <c r="M189" s="11">
        <v>261560</v>
      </c>
      <c r="N189" s="11">
        <f>SalesData[[#This Row],[Sales]]-SalesData[[#This Row],[COGS]]</f>
        <v>90540</v>
      </c>
    </row>
    <row r="190" spans="1:14" hidden="1" x14ac:dyDescent="0.25">
      <c r="A190" s="10">
        <v>45444</v>
      </c>
      <c r="B190" s="9" t="s">
        <v>84</v>
      </c>
      <c r="C190" t="s">
        <v>72</v>
      </c>
      <c r="D190" t="s">
        <v>67</v>
      </c>
      <c r="E190" s="8" t="s">
        <v>76</v>
      </c>
      <c r="F190" s="8" t="s">
        <v>66</v>
      </c>
      <c r="G190">
        <v>1545</v>
      </c>
      <c r="H190" s="11">
        <v>120</v>
      </c>
      <c r="I190" s="11">
        <v>12</v>
      </c>
      <c r="J190" s="11">
        <v>18540</v>
      </c>
      <c r="K190" s="11">
        <v>0</v>
      </c>
      <c r="L190" s="11">
        <v>18540</v>
      </c>
      <c r="M190" s="11">
        <v>4635</v>
      </c>
      <c r="N190" s="11">
        <f>SalesData[[#This Row],[Sales]]-SalesData[[#This Row],[COGS]]</f>
        <v>13905</v>
      </c>
    </row>
    <row r="191" spans="1:14" hidden="1" x14ac:dyDescent="0.25">
      <c r="A191" s="10">
        <v>45444</v>
      </c>
      <c r="B191" s="9" t="s">
        <v>85</v>
      </c>
      <c r="C191" t="s">
        <v>68</v>
      </c>
      <c r="D191" t="s">
        <v>69</v>
      </c>
      <c r="E191" s="8" t="s">
        <v>77</v>
      </c>
      <c r="F191" s="8" t="s">
        <v>66</v>
      </c>
      <c r="G191">
        <v>2178</v>
      </c>
      <c r="H191" s="11">
        <v>250</v>
      </c>
      <c r="I191" s="11">
        <v>15</v>
      </c>
      <c r="J191" s="11">
        <v>32670</v>
      </c>
      <c r="K191" s="11">
        <v>0</v>
      </c>
      <c r="L191" s="11">
        <v>32670</v>
      </c>
      <c r="M191" s="11">
        <v>21780</v>
      </c>
      <c r="N191" s="11">
        <f>SalesData[[#This Row],[Sales]]-SalesData[[#This Row],[COGS]]</f>
        <v>10890</v>
      </c>
    </row>
    <row r="192" spans="1:14" hidden="1" x14ac:dyDescent="0.25">
      <c r="A192" s="10">
        <v>45444</v>
      </c>
      <c r="B192" s="9" t="s">
        <v>84</v>
      </c>
      <c r="C192" t="s">
        <v>68</v>
      </c>
      <c r="D192" t="s">
        <v>67</v>
      </c>
      <c r="E192" s="8" t="s">
        <v>77</v>
      </c>
      <c r="F192" s="8" t="s">
        <v>66</v>
      </c>
      <c r="G192">
        <v>888</v>
      </c>
      <c r="H192" s="11">
        <v>250</v>
      </c>
      <c r="I192" s="11">
        <v>15</v>
      </c>
      <c r="J192" s="11">
        <v>13320</v>
      </c>
      <c r="K192" s="11">
        <v>0</v>
      </c>
      <c r="L192" s="11">
        <v>13320</v>
      </c>
      <c r="M192" s="11">
        <v>8880</v>
      </c>
      <c r="N192" s="11">
        <f>SalesData[[#This Row],[Sales]]-SalesData[[#This Row],[COGS]]</f>
        <v>4440</v>
      </c>
    </row>
    <row r="193" spans="1:14" hidden="1" x14ac:dyDescent="0.25">
      <c r="A193" s="10">
        <v>45444</v>
      </c>
      <c r="B193" s="9" t="s">
        <v>85</v>
      </c>
      <c r="C193" t="s">
        <v>63</v>
      </c>
      <c r="D193" t="s">
        <v>69</v>
      </c>
      <c r="E193" s="8" t="s">
        <v>78</v>
      </c>
      <c r="F193" s="8" t="s">
        <v>66</v>
      </c>
      <c r="G193">
        <v>1899</v>
      </c>
      <c r="H193" s="11">
        <v>260</v>
      </c>
      <c r="I193" s="11">
        <v>20</v>
      </c>
      <c r="J193" s="11">
        <v>37980</v>
      </c>
      <c r="K193" s="11">
        <v>0</v>
      </c>
      <c r="L193" s="11">
        <v>37980</v>
      </c>
      <c r="M193" s="11">
        <v>18990</v>
      </c>
      <c r="N193" s="11">
        <f>SalesData[[#This Row],[Sales]]-SalesData[[#This Row],[COGS]]</f>
        <v>18990</v>
      </c>
    </row>
    <row r="194" spans="1:14" hidden="1" x14ac:dyDescent="0.25">
      <c r="A194" s="10">
        <v>45444</v>
      </c>
      <c r="B194" s="9" t="s">
        <v>87</v>
      </c>
      <c r="C194" t="s">
        <v>73</v>
      </c>
      <c r="D194" t="s">
        <v>94</v>
      </c>
      <c r="E194" s="8" t="s">
        <v>75</v>
      </c>
      <c r="F194" s="8" t="s">
        <v>79</v>
      </c>
      <c r="G194">
        <v>727</v>
      </c>
      <c r="H194" s="11">
        <v>10</v>
      </c>
      <c r="I194" s="11">
        <v>125</v>
      </c>
      <c r="J194" s="11">
        <v>90875</v>
      </c>
      <c r="K194" s="11">
        <v>908.75</v>
      </c>
      <c r="L194" s="11">
        <v>89966.25</v>
      </c>
      <c r="M194" s="11">
        <v>87240</v>
      </c>
      <c r="N194" s="11">
        <f>SalesData[[#This Row],[Sales]]-SalesData[[#This Row],[COGS]]</f>
        <v>2726.25</v>
      </c>
    </row>
    <row r="195" spans="1:14" hidden="1" x14ac:dyDescent="0.25">
      <c r="A195" s="10">
        <v>45444</v>
      </c>
      <c r="B195" s="9" t="s">
        <v>85</v>
      </c>
      <c r="C195" t="s">
        <v>73</v>
      </c>
      <c r="D195" t="s">
        <v>69</v>
      </c>
      <c r="E195" s="8" t="s">
        <v>75</v>
      </c>
      <c r="F195" s="8" t="s">
        <v>79</v>
      </c>
      <c r="G195">
        <v>787</v>
      </c>
      <c r="H195" s="11">
        <v>10</v>
      </c>
      <c r="I195" s="11">
        <v>125</v>
      </c>
      <c r="J195" s="11">
        <v>98375</v>
      </c>
      <c r="K195" s="11">
        <v>983.75</v>
      </c>
      <c r="L195" s="11">
        <v>97391.25</v>
      </c>
      <c r="M195" s="11">
        <v>94440</v>
      </c>
      <c r="N195" s="11">
        <f>SalesData[[#This Row],[Sales]]-SalesData[[#This Row],[COGS]]</f>
        <v>2951.25</v>
      </c>
    </row>
    <row r="196" spans="1:14" hidden="1" x14ac:dyDescent="0.25">
      <c r="A196" s="10">
        <v>45444</v>
      </c>
      <c r="B196" s="9" t="s">
        <v>87</v>
      </c>
      <c r="C196" t="s">
        <v>73</v>
      </c>
      <c r="D196" t="s">
        <v>94</v>
      </c>
      <c r="E196" s="8" t="s">
        <v>77</v>
      </c>
      <c r="F196" s="8" t="s">
        <v>79</v>
      </c>
      <c r="G196">
        <v>727</v>
      </c>
      <c r="H196" s="11">
        <v>250</v>
      </c>
      <c r="I196" s="11">
        <v>125</v>
      </c>
      <c r="J196" s="11">
        <v>90875</v>
      </c>
      <c r="K196" s="11">
        <v>908.75</v>
      </c>
      <c r="L196" s="11">
        <v>89966.25</v>
      </c>
      <c r="M196" s="11">
        <v>87240</v>
      </c>
      <c r="N196" s="11">
        <f>SalesData[[#This Row],[Sales]]-SalesData[[#This Row],[COGS]]</f>
        <v>2726.25</v>
      </c>
    </row>
    <row r="197" spans="1:14" hidden="1" x14ac:dyDescent="0.25">
      <c r="A197" s="10">
        <v>45444</v>
      </c>
      <c r="B197" s="9" t="s">
        <v>85</v>
      </c>
      <c r="C197" t="s">
        <v>73</v>
      </c>
      <c r="D197" t="s">
        <v>69</v>
      </c>
      <c r="E197" s="8" t="s">
        <v>77</v>
      </c>
      <c r="F197" s="8" t="s">
        <v>79</v>
      </c>
      <c r="G197">
        <v>787</v>
      </c>
      <c r="H197" s="11">
        <v>250</v>
      </c>
      <c r="I197" s="11">
        <v>125</v>
      </c>
      <c r="J197" s="11">
        <v>98375</v>
      </c>
      <c r="K197" s="11">
        <v>983.75</v>
      </c>
      <c r="L197" s="11">
        <v>97391.25</v>
      </c>
      <c r="M197" s="11">
        <v>94440</v>
      </c>
      <c r="N197" s="11">
        <f>SalesData[[#This Row],[Sales]]-SalesData[[#This Row],[COGS]]</f>
        <v>2951.25</v>
      </c>
    </row>
    <row r="198" spans="1:14" x14ac:dyDescent="0.25">
      <c r="A198" s="10">
        <v>45444</v>
      </c>
      <c r="B198" s="9" t="s">
        <v>87</v>
      </c>
      <c r="C198" t="s">
        <v>72</v>
      </c>
      <c r="D198" t="s">
        <v>94</v>
      </c>
      <c r="E198" s="8" t="s">
        <v>71</v>
      </c>
      <c r="F198" s="8" t="s">
        <v>79</v>
      </c>
      <c r="G198">
        <v>1142</v>
      </c>
      <c r="H198" s="11">
        <v>5</v>
      </c>
      <c r="I198" s="11">
        <v>12</v>
      </c>
      <c r="J198" s="11">
        <v>13704</v>
      </c>
      <c r="K198" s="11">
        <v>274.08</v>
      </c>
      <c r="L198" s="11">
        <v>13429.92</v>
      </c>
      <c r="M198" s="11">
        <v>3426</v>
      </c>
      <c r="N198" s="11">
        <f>SalesData[[#This Row],[Sales]]-SalesData[[#This Row],[COGS]]</f>
        <v>10003.92</v>
      </c>
    </row>
    <row r="199" spans="1:14" x14ac:dyDescent="0.25">
      <c r="A199" s="10">
        <v>45444</v>
      </c>
      <c r="B199" s="9" t="s">
        <v>87</v>
      </c>
      <c r="C199" t="s">
        <v>72</v>
      </c>
      <c r="D199" t="s">
        <v>94</v>
      </c>
      <c r="E199" s="8" t="s">
        <v>75</v>
      </c>
      <c r="F199" s="8" t="s">
        <v>79</v>
      </c>
      <c r="G199">
        <v>1142</v>
      </c>
      <c r="H199" s="11">
        <v>10</v>
      </c>
      <c r="I199" s="11">
        <v>12</v>
      </c>
      <c r="J199" s="11">
        <v>13704</v>
      </c>
      <c r="K199" s="11">
        <v>274.08</v>
      </c>
      <c r="L199" s="11">
        <v>13429.92</v>
      </c>
      <c r="M199" s="11">
        <v>3426</v>
      </c>
      <c r="N199" s="11">
        <f>SalesData[[#This Row],[Sales]]-SalesData[[#This Row],[COGS]]</f>
        <v>10003.92</v>
      </c>
    </row>
    <row r="200" spans="1:14" hidden="1" x14ac:dyDescent="0.25">
      <c r="A200" s="10">
        <v>45444</v>
      </c>
      <c r="B200" s="9" t="s">
        <v>86</v>
      </c>
      <c r="C200" t="s">
        <v>73</v>
      </c>
      <c r="D200" t="s">
        <v>70</v>
      </c>
      <c r="E200" s="8" t="s">
        <v>75</v>
      </c>
      <c r="F200" s="8" t="s">
        <v>79</v>
      </c>
      <c r="G200">
        <v>662</v>
      </c>
      <c r="H200" s="11">
        <v>10</v>
      </c>
      <c r="I200" s="11">
        <v>125</v>
      </c>
      <c r="J200" s="11">
        <v>82750</v>
      </c>
      <c r="K200" s="11">
        <v>1655</v>
      </c>
      <c r="L200" s="11">
        <v>81095</v>
      </c>
      <c r="M200" s="11">
        <v>79440</v>
      </c>
      <c r="N200" s="11">
        <f>SalesData[[#This Row],[Sales]]-SalesData[[#This Row],[COGS]]</f>
        <v>1655</v>
      </c>
    </row>
    <row r="201" spans="1:14" hidden="1" x14ac:dyDescent="0.25">
      <c r="A201" s="10">
        <v>45444</v>
      </c>
      <c r="B201" s="9" t="s">
        <v>86</v>
      </c>
      <c r="C201" t="s">
        <v>73</v>
      </c>
      <c r="D201" t="s">
        <v>70</v>
      </c>
      <c r="E201" s="8" t="s">
        <v>77</v>
      </c>
      <c r="F201" s="8" t="s">
        <v>79</v>
      </c>
      <c r="G201">
        <v>662</v>
      </c>
      <c r="H201" s="11">
        <v>250</v>
      </c>
      <c r="I201" s="11">
        <v>125</v>
      </c>
      <c r="J201" s="11">
        <v>82750</v>
      </c>
      <c r="K201" s="11">
        <v>1655</v>
      </c>
      <c r="L201" s="11">
        <v>81095</v>
      </c>
      <c r="M201" s="11">
        <v>79440</v>
      </c>
      <c r="N201" s="11">
        <f>SalesData[[#This Row],[Sales]]-SalesData[[#This Row],[COGS]]</f>
        <v>1655</v>
      </c>
    </row>
    <row r="202" spans="1:14" hidden="1" x14ac:dyDescent="0.25">
      <c r="A202" s="10">
        <v>45444</v>
      </c>
      <c r="B202" s="9" t="s">
        <v>84</v>
      </c>
      <c r="C202" t="s">
        <v>74</v>
      </c>
      <c r="D202" t="s">
        <v>67</v>
      </c>
      <c r="E202" s="8" t="s">
        <v>65</v>
      </c>
      <c r="F202" s="8" t="s">
        <v>79</v>
      </c>
      <c r="G202">
        <v>689</v>
      </c>
      <c r="H202" s="11">
        <v>3</v>
      </c>
      <c r="I202" s="11">
        <v>300</v>
      </c>
      <c r="J202" s="11">
        <v>206700</v>
      </c>
      <c r="K202" s="11">
        <v>6201</v>
      </c>
      <c r="L202" s="11">
        <v>200499</v>
      </c>
      <c r="M202" s="11">
        <v>172250</v>
      </c>
      <c r="N202" s="11">
        <f>SalesData[[#This Row],[Sales]]-SalesData[[#This Row],[COGS]]</f>
        <v>28249</v>
      </c>
    </row>
    <row r="203" spans="1:14" hidden="1" x14ac:dyDescent="0.25">
      <c r="A203" s="10">
        <v>45444</v>
      </c>
      <c r="B203" s="9" t="s">
        <v>85</v>
      </c>
      <c r="C203" t="s">
        <v>72</v>
      </c>
      <c r="D203" t="s">
        <v>69</v>
      </c>
      <c r="E203" s="8" t="s">
        <v>71</v>
      </c>
      <c r="F203" s="8" t="s">
        <v>79</v>
      </c>
      <c r="G203">
        <v>1901</v>
      </c>
      <c r="H203" s="11">
        <v>5</v>
      </c>
      <c r="I203" s="11">
        <v>12</v>
      </c>
      <c r="J203" s="11">
        <v>22812</v>
      </c>
      <c r="K203" s="11">
        <v>684.36</v>
      </c>
      <c r="L203" s="11">
        <v>22127.64</v>
      </c>
      <c r="M203" s="11">
        <v>5703</v>
      </c>
      <c r="N203" s="11">
        <f>SalesData[[#This Row],[Sales]]-SalesData[[#This Row],[COGS]]</f>
        <v>16424.64</v>
      </c>
    </row>
    <row r="204" spans="1:14" hidden="1" x14ac:dyDescent="0.25">
      <c r="A204" s="10">
        <v>45444</v>
      </c>
      <c r="B204" s="9" t="s">
        <v>85</v>
      </c>
      <c r="C204" t="s">
        <v>72</v>
      </c>
      <c r="D204" t="s">
        <v>69</v>
      </c>
      <c r="E204" s="8" t="s">
        <v>75</v>
      </c>
      <c r="F204" s="8" t="s">
        <v>79</v>
      </c>
      <c r="G204">
        <v>1901</v>
      </c>
      <c r="H204" s="11">
        <v>10</v>
      </c>
      <c r="I204" s="11">
        <v>12</v>
      </c>
      <c r="J204" s="11">
        <v>22812</v>
      </c>
      <c r="K204" s="11">
        <v>684.36</v>
      </c>
      <c r="L204" s="11">
        <v>22127.64</v>
      </c>
      <c r="M204" s="11">
        <v>5703</v>
      </c>
      <c r="N204" s="11">
        <f>SalesData[[#This Row],[Sales]]-SalesData[[#This Row],[COGS]]</f>
        <v>16424.64</v>
      </c>
    </row>
    <row r="205" spans="1:14" hidden="1" x14ac:dyDescent="0.25">
      <c r="A205" s="10">
        <v>45444</v>
      </c>
      <c r="B205" s="9" t="s">
        <v>84</v>
      </c>
      <c r="C205" t="s">
        <v>74</v>
      </c>
      <c r="D205" t="s">
        <v>67</v>
      </c>
      <c r="E205" s="8" t="s">
        <v>75</v>
      </c>
      <c r="F205" s="8" t="s">
        <v>79</v>
      </c>
      <c r="G205">
        <v>689</v>
      </c>
      <c r="H205" s="11">
        <v>10</v>
      </c>
      <c r="I205" s="11">
        <v>300</v>
      </c>
      <c r="J205" s="11">
        <v>206700</v>
      </c>
      <c r="K205" s="11">
        <v>6201</v>
      </c>
      <c r="L205" s="11">
        <v>200499</v>
      </c>
      <c r="M205" s="11">
        <v>172250</v>
      </c>
      <c r="N205" s="11">
        <f>SalesData[[#This Row],[Sales]]-SalesData[[#This Row],[COGS]]</f>
        <v>28249</v>
      </c>
    </row>
    <row r="206" spans="1:14" hidden="1" x14ac:dyDescent="0.25">
      <c r="A206" s="10">
        <v>45444</v>
      </c>
      <c r="B206" s="9" t="s">
        <v>84</v>
      </c>
      <c r="C206" t="s">
        <v>73</v>
      </c>
      <c r="D206" t="s">
        <v>67</v>
      </c>
      <c r="E206" s="8" t="s">
        <v>75</v>
      </c>
      <c r="F206" s="8" t="s">
        <v>79</v>
      </c>
      <c r="G206">
        <v>1570</v>
      </c>
      <c r="H206" s="11">
        <v>10</v>
      </c>
      <c r="I206" s="11">
        <v>125</v>
      </c>
      <c r="J206" s="11">
        <v>196250</v>
      </c>
      <c r="K206" s="11">
        <v>5887.5</v>
      </c>
      <c r="L206" s="11">
        <v>190362.5</v>
      </c>
      <c r="M206" s="11">
        <v>188400</v>
      </c>
      <c r="N206" s="11">
        <f>SalesData[[#This Row],[Sales]]-SalesData[[#This Row],[COGS]]</f>
        <v>1962.5</v>
      </c>
    </row>
    <row r="207" spans="1:14" hidden="1" x14ac:dyDescent="0.25">
      <c r="A207" s="10">
        <v>45444</v>
      </c>
      <c r="B207" s="9" t="s">
        <v>84</v>
      </c>
      <c r="C207" t="s">
        <v>73</v>
      </c>
      <c r="D207" t="s">
        <v>67</v>
      </c>
      <c r="E207" s="8" t="s">
        <v>77</v>
      </c>
      <c r="F207" s="8" t="s">
        <v>79</v>
      </c>
      <c r="G207">
        <v>1570</v>
      </c>
      <c r="H207" s="11">
        <v>250</v>
      </c>
      <c r="I207" s="11">
        <v>125</v>
      </c>
      <c r="J207" s="11">
        <v>196250</v>
      </c>
      <c r="K207" s="11">
        <v>5887.5</v>
      </c>
      <c r="L207" s="11">
        <v>190362.5</v>
      </c>
      <c r="M207" s="11">
        <v>188400</v>
      </c>
      <c r="N207" s="11">
        <f>SalesData[[#This Row],[Sales]]-SalesData[[#This Row],[COGS]]</f>
        <v>1962.5</v>
      </c>
    </row>
    <row r="208" spans="1:14" hidden="1" x14ac:dyDescent="0.25">
      <c r="A208" s="10">
        <v>45444</v>
      </c>
      <c r="B208" s="9" t="s">
        <v>87</v>
      </c>
      <c r="C208" t="s">
        <v>74</v>
      </c>
      <c r="D208" t="s">
        <v>94</v>
      </c>
      <c r="E208" s="8" t="s">
        <v>65</v>
      </c>
      <c r="F208" s="8" t="s">
        <v>80</v>
      </c>
      <c r="G208">
        <v>991</v>
      </c>
      <c r="H208" s="11">
        <v>3</v>
      </c>
      <c r="I208" s="11">
        <v>300</v>
      </c>
      <c r="J208" s="11">
        <v>297300</v>
      </c>
      <c r="K208" s="11">
        <v>14865</v>
      </c>
      <c r="L208" s="11">
        <v>282435</v>
      </c>
      <c r="M208" s="11">
        <v>247750</v>
      </c>
      <c r="N208" s="11">
        <f>SalesData[[#This Row],[Sales]]-SalesData[[#This Row],[COGS]]</f>
        <v>34685</v>
      </c>
    </row>
    <row r="209" spans="1:14" hidden="1" x14ac:dyDescent="0.25">
      <c r="A209" s="10">
        <v>45444</v>
      </c>
      <c r="B209" s="9" t="s">
        <v>87</v>
      </c>
      <c r="C209" t="s">
        <v>74</v>
      </c>
      <c r="D209" t="s">
        <v>94</v>
      </c>
      <c r="E209" s="8" t="s">
        <v>75</v>
      </c>
      <c r="F209" s="8" t="s">
        <v>80</v>
      </c>
      <c r="G209">
        <v>991</v>
      </c>
      <c r="H209" s="11">
        <v>10</v>
      </c>
      <c r="I209" s="11">
        <v>300</v>
      </c>
      <c r="J209" s="11">
        <v>297300</v>
      </c>
      <c r="K209" s="11">
        <v>14865</v>
      </c>
      <c r="L209" s="11">
        <v>282435</v>
      </c>
      <c r="M209" s="11">
        <v>247750</v>
      </c>
      <c r="N209" s="11">
        <f>SalesData[[#This Row],[Sales]]-SalesData[[#This Row],[COGS]]</f>
        <v>34685</v>
      </c>
    </row>
    <row r="210" spans="1:14" hidden="1" x14ac:dyDescent="0.25">
      <c r="A210" s="10">
        <v>45444</v>
      </c>
      <c r="B210" s="9" t="s">
        <v>87</v>
      </c>
      <c r="C210" t="s">
        <v>63</v>
      </c>
      <c r="D210" t="s">
        <v>94</v>
      </c>
      <c r="E210" s="8" t="s">
        <v>75</v>
      </c>
      <c r="F210" s="8" t="s">
        <v>80</v>
      </c>
      <c r="G210">
        <v>602</v>
      </c>
      <c r="H210" s="11">
        <v>10</v>
      </c>
      <c r="I210" s="11">
        <v>350</v>
      </c>
      <c r="J210" s="11">
        <v>210700</v>
      </c>
      <c r="K210" s="11">
        <v>10535</v>
      </c>
      <c r="L210" s="11">
        <v>200165</v>
      </c>
      <c r="M210" s="11">
        <v>156520</v>
      </c>
      <c r="N210" s="11">
        <f>SalesData[[#This Row],[Sales]]-SalesData[[#This Row],[COGS]]</f>
        <v>43645</v>
      </c>
    </row>
    <row r="211" spans="1:14" hidden="1" x14ac:dyDescent="0.25">
      <c r="A211" s="10">
        <v>45444</v>
      </c>
      <c r="B211" s="9" t="s">
        <v>87</v>
      </c>
      <c r="C211" t="s">
        <v>63</v>
      </c>
      <c r="D211" t="s">
        <v>94</v>
      </c>
      <c r="E211" s="8" t="s">
        <v>76</v>
      </c>
      <c r="F211" s="8" t="s">
        <v>80</v>
      </c>
      <c r="G211">
        <v>602</v>
      </c>
      <c r="H211" s="11">
        <v>120</v>
      </c>
      <c r="I211" s="11">
        <v>350</v>
      </c>
      <c r="J211" s="11">
        <v>210700</v>
      </c>
      <c r="K211" s="11">
        <v>10535</v>
      </c>
      <c r="L211" s="11">
        <v>200165</v>
      </c>
      <c r="M211" s="11">
        <v>156520</v>
      </c>
      <c r="N211" s="11">
        <f>SalesData[[#This Row],[Sales]]-SalesData[[#This Row],[COGS]]</f>
        <v>43645</v>
      </c>
    </row>
    <row r="212" spans="1:14" hidden="1" x14ac:dyDescent="0.25">
      <c r="A212" s="10">
        <v>45444</v>
      </c>
      <c r="B212" s="9" t="s">
        <v>83</v>
      </c>
      <c r="C212" t="s">
        <v>68</v>
      </c>
      <c r="D212" t="s">
        <v>64</v>
      </c>
      <c r="E212" s="8" t="s">
        <v>65</v>
      </c>
      <c r="F212" s="8" t="s">
        <v>80</v>
      </c>
      <c r="G212">
        <v>2844</v>
      </c>
      <c r="H212" s="11">
        <v>3</v>
      </c>
      <c r="I212" s="11">
        <v>15</v>
      </c>
      <c r="J212" s="11">
        <v>42660</v>
      </c>
      <c r="K212" s="11">
        <v>2559.6</v>
      </c>
      <c r="L212" s="11">
        <v>40100.400000000001</v>
      </c>
      <c r="M212" s="11">
        <v>28440</v>
      </c>
      <c r="N212" s="11">
        <f>SalesData[[#This Row],[Sales]]-SalesData[[#This Row],[COGS]]</f>
        <v>11660.400000000001</v>
      </c>
    </row>
    <row r="213" spans="1:14" hidden="1" x14ac:dyDescent="0.25">
      <c r="A213" s="10">
        <v>45444</v>
      </c>
      <c r="B213" s="9" t="s">
        <v>85</v>
      </c>
      <c r="C213" t="s">
        <v>63</v>
      </c>
      <c r="D213" t="s">
        <v>69</v>
      </c>
      <c r="E213" s="8" t="s">
        <v>75</v>
      </c>
      <c r="F213" s="8" t="s">
        <v>80</v>
      </c>
      <c r="G213">
        <v>1496</v>
      </c>
      <c r="H213" s="11">
        <v>10</v>
      </c>
      <c r="I213" s="11">
        <v>350</v>
      </c>
      <c r="J213" s="11">
        <v>523600</v>
      </c>
      <c r="K213" s="11">
        <v>31416</v>
      </c>
      <c r="L213" s="11">
        <v>492184</v>
      </c>
      <c r="M213" s="11">
        <v>388960</v>
      </c>
      <c r="N213" s="11">
        <f>SalesData[[#This Row],[Sales]]-SalesData[[#This Row],[COGS]]</f>
        <v>103224</v>
      </c>
    </row>
    <row r="214" spans="1:14" hidden="1" x14ac:dyDescent="0.25">
      <c r="A214" s="10">
        <v>45444</v>
      </c>
      <c r="B214" s="9" t="s">
        <v>85</v>
      </c>
      <c r="C214" t="s">
        <v>63</v>
      </c>
      <c r="D214" t="s">
        <v>69</v>
      </c>
      <c r="E214" s="8" t="s">
        <v>76</v>
      </c>
      <c r="F214" s="8" t="s">
        <v>80</v>
      </c>
      <c r="G214">
        <v>1496</v>
      </c>
      <c r="H214" s="11">
        <v>120</v>
      </c>
      <c r="I214" s="11">
        <v>350</v>
      </c>
      <c r="J214" s="11">
        <v>523600</v>
      </c>
      <c r="K214" s="11">
        <v>31416</v>
      </c>
      <c r="L214" s="11">
        <v>492184</v>
      </c>
      <c r="M214" s="11">
        <v>388960</v>
      </c>
      <c r="N214" s="11">
        <f>SalesData[[#This Row],[Sales]]-SalesData[[#This Row],[COGS]]</f>
        <v>103224</v>
      </c>
    </row>
    <row r="215" spans="1:14" hidden="1" x14ac:dyDescent="0.25">
      <c r="A215" s="10">
        <v>45444</v>
      </c>
      <c r="B215" s="9" t="s">
        <v>86</v>
      </c>
      <c r="C215" t="s">
        <v>63</v>
      </c>
      <c r="D215" t="s">
        <v>70</v>
      </c>
      <c r="E215" s="8" t="s">
        <v>76</v>
      </c>
      <c r="F215" s="8" t="s">
        <v>80</v>
      </c>
      <c r="G215">
        <v>1498</v>
      </c>
      <c r="H215" s="11">
        <v>120</v>
      </c>
      <c r="I215" s="11">
        <v>7</v>
      </c>
      <c r="J215" s="11">
        <v>10486</v>
      </c>
      <c r="K215" s="11">
        <v>629.16</v>
      </c>
      <c r="L215" s="11">
        <v>9856.84</v>
      </c>
      <c r="M215" s="11">
        <v>7490</v>
      </c>
      <c r="N215" s="11">
        <f>SalesData[[#This Row],[Sales]]-SalesData[[#This Row],[COGS]]</f>
        <v>2366.84</v>
      </c>
    </row>
    <row r="216" spans="1:14" hidden="1" x14ac:dyDescent="0.25">
      <c r="A216" s="10">
        <v>45444</v>
      </c>
      <c r="B216" s="9" t="s">
        <v>83</v>
      </c>
      <c r="C216" t="s">
        <v>68</v>
      </c>
      <c r="D216" t="s">
        <v>64</v>
      </c>
      <c r="E216" s="8" t="s">
        <v>77</v>
      </c>
      <c r="F216" s="8" t="s">
        <v>80</v>
      </c>
      <c r="G216">
        <v>2844</v>
      </c>
      <c r="H216" s="11">
        <v>250</v>
      </c>
      <c r="I216" s="11">
        <v>15</v>
      </c>
      <c r="J216" s="11">
        <v>42660</v>
      </c>
      <c r="K216" s="11">
        <v>2559.6</v>
      </c>
      <c r="L216" s="11">
        <v>40100.400000000001</v>
      </c>
      <c r="M216" s="11">
        <v>28440</v>
      </c>
      <c r="N216" s="11">
        <f>SalesData[[#This Row],[Sales]]-SalesData[[#This Row],[COGS]]</f>
        <v>11660.400000000001</v>
      </c>
    </row>
    <row r="217" spans="1:14" hidden="1" x14ac:dyDescent="0.25">
      <c r="A217" s="10">
        <v>45444</v>
      </c>
      <c r="B217" s="9" t="s">
        <v>86</v>
      </c>
      <c r="C217" t="s">
        <v>63</v>
      </c>
      <c r="D217" t="s">
        <v>70</v>
      </c>
      <c r="E217" s="8" t="s">
        <v>77</v>
      </c>
      <c r="F217" s="8" t="s">
        <v>80</v>
      </c>
      <c r="G217">
        <v>1498</v>
      </c>
      <c r="H217" s="11">
        <v>250</v>
      </c>
      <c r="I217" s="11">
        <v>7</v>
      </c>
      <c r="J217" s="11">
        <v>10486</v>
      </c>
      <c r="K217" s="11">
        <v>629.16</v>
      </c>
      <c r="L217" s="11">
        <v>9856.84</v>
      </c>
      <c r="M217" s="11">
        <v>7490</v>
      </c>
      <c r="N217" s="11">
        <f>SalesData[[#This Row],[Sales]]-SalesData[[#This Row],[COGS]]</f>
        <v>2366.84</v>
      </c>
    </row>
    <row r="218" spans="1:14" hidden="1" x14ac:dyDescent="0.25">
      <c r="A218" s="10">
        <v>45444</v>
      </c>
      <c r="B218" s="9" t="s">
        <v>83</v>
      </c>
      <c r="C218" t="s">
        <v>63</v>
      </c>
      <c r="D218" t="s">
        <v>64</v>
      </c>
      <c r="E218" s="8" t="s">
        <v>76</v>
      </c>
      <c r="F218" s="8" t="s">
        <v>80</v>
      </c>
      <c r="G218">
        <v>1135</v>
      </c>
      <c r="H218" s="11">
        <v>120</v>
      </c>
      <c r="I218" s="11">
        <v>7</v>
      </c>
      <c r="J218" s="11">
        <v>7945</v>
      </c>
      <c r="K218" s="11">
        <v>556.15</v>
      </c>
      <c r="L218" s="11">
        <v>7388.85</v>
      </c>
      <c r="M218" s="11">
        <v>5675</v>
      </c>
      <c r="N218" s="11">
        <f>SalesData[[#This Row],[Sales]]-SalesData[[#This Row],[COGS]]</f>
        <v>1713.8500000000004</v>
      </c>
    </row>
    <row r="219" spans="1:14" hidden="1" x14ac:dyDescent="0.25">
      <c r="A219" s="10">
        <v>45444</v>
      </c>
      <c r="B219" s="9" t="s">
        <v>83</v>
      </c>
      <c r="C219" t="s">
        <v>63</v>
      </c>
      <c r="D219" t="s">
        <v>64</v>
      </c>
      <c r="E219" s="8" t="s">
        <v>78</v>
      </c>
      <c r="F219" s="8" t="s">
        <v>80</v>
      </c>
      <c r="G219">
        <v>1135</v>
      </c>
      <c r="H219" s="11">
        <v>260</v>
      </c>
      <c r="I219" s="11">
        <v>7</v>
      </c>
      <c r="J219" s="11">
        <v>7945</v>
      </c>
      <c r="K219" s="11">
        <v>556.15</v>
      </c>
      <c r="L219" s="11">
        <v>7388.85</v>
      </c>
      <c r="M219" s="11">
        <v>5675</v>
      </c>
      <c r="N219" s="11">
        <f>SalesData[[#This Row],[Sales]]-SalesData[[#This Row],[COGS]]</f>
        <v>1713.8500000000004</v>
      </c>
    </row>
    <row r="220" spans="1:14" hidden="1" x14ac:dyDescent="0.25">
      <c r="A220" s="10">
        <v>45444</v>
      </c>
      <c r="B220" s="9" t="s">
        <v>85</v>
      </c>
      <c r="C220" t="s">
        <v>74</v>
      </c>
      <c r="D220" t="s">
        <v>69</v>
      </c>
      <c r="E220" s="8" t="s">
        <v>65</v>
      </c>
      <c r="F220" s="8" t="s">
        <v>80</v>
      </c>
      <c r="G220">
        <v>448</v>
      </c>
      <c r="H220" s="11">
        <v>3</v>
      </c>
      <c r="I220" s="11">
        <v>300</v>
      </c>
      <c r="J220" s="11">
        <v>134400</v>
      </c>
      <c r="K220" s="11">
        <v>9408</v>
      </c>
      <c r="L220" s="11">
        <v>124992</v>
      </c>
      <c r="M220" s="11">
        <v>112000</v>
      </c>
      <c r="N220" s="11">
        <f>SalesData[[#This Row],[Sales]]-SalesData[[#This Row],[COGS]]</f>
        <v>12992</v>
      </c>
    </row>
    <row r="221" spans="1:14" hidden="1" x14ac:dyDescent="0.25">
      <c r="A221" s="10">
        <v>45444</v>
      </c>
      <c r="B221" s="9" t="s">
        <v>85</v>
      </c>
      <c r="C221" t="s">
        <v>74</v>
      </c>
      <c r="D221" t="s">
        <v>69</v>
      </c>
      <c r="E221" s="8" t="s">
        <v>75</v>
      </c>
      <c r="F221" s="8" t="s">
        <v>80</v>
      </c>
      <c r="G221">
        <v>448</v>
      </c>
      <c r="H221" s="11">
        <v>10</v>
      </c>
      <c r="I221" s="11">
        <v>300</v>
      </c>
      <c r="J221" s="11">
        <v>134400</v>
      </c>
      <c r="K221" s="11">
        <v>9408</v>
      </c>
      <c r="L221" s="11">
        <v>124992</v>
      </c>
      <c r="M221" s="11">
        <v>112000</v>
      </c>
      <c r="N221" s="11">
        <f>SalesData[[#This Row],[Sales]]-SalesData[[#This Row],[COGS]]</f>
        <v>12992</v>
      </c>
    </row>
    <row r="222" spans="1:14" hidden="1" x14ac:dyDescent="0.25">
      <c r="A222" s="10">
        <v>45444</v>
      </c>
      <c r="B222" s="9" t="s">
        <v>87</v>
      </c>
      <c r="C222" t="s">
        <v>63</v>
      </c>
      <c r="D222" t="s">
        <v>94</v>
      </c>
      <c r="E222" s="8" t="s">
        <v>71</v>
      </c>
      <c r="F222" s="8" t="s">
        <v>80</v>
      </c>
      <c r="G222">
        <v>1282</v>
      </c>
      <c r="H222" s="11">
        <v>5</v>
      </c>
      <c r="I222" s="11">
        <v>20</v>
      </c>
      <c r="J222" s="11">
        <v>25640</v>
      </c>
      <c r="K222" s="11">
        <v>2051.1999999999998</v>
      </c>
      <c r="L222" s="11">
        <v>23588.799999999999</v>
      </c>
      <c r="M222" s="11">
        <v>12820</v>
      </c>
      <c r="N222" s="11">
        <f>SalesData[[#This Row],[Sales]]-SalesData[[#This Row],[COGS]]</f>
        <v>10768.8</v>
      </c>
    </row>
    <row r="223" spans="1:14" hidden="1" x14ac:dyDescent="0.25">
      <c r="A223" s="10">
        <v>45444</v>
      </c>
      <c r="B223" s="9" t="s">
        <v>87</v>
      </c>
      <c r="C223" t="s">
        <v>63</v>
      </c>
      <c r="D223" t="s">
        <v>94</v>
      </c>
      <c r="E223" s="8" t="s">
        <v>78</v>
      </c>
      <c r="F223" s="8" t="s">
        <v>80</v>
      </c>
      <c r="G223">
        <v>1282</v>
      </c>
      <c r="H223" s="11">
        <v>260</v>
      </c>
      <c r="I223" s="11">
        <v>20</v>
      </c>
      <c r="J223" s="11">
        <v>25640</v>
      </c>
      <c r="K223" s="11">
        <v>2051.1999999999998</v>
      </c>
      <c r="L223" s="11">
        <v>23588.799999999999</v>
      </c>
      <c r="M223" s="11">
        <v>12820</v>
      </c>
      <c r="N223" s="11">
        <f>SalesData[[#This Row],[Sales]]-SalesData[[#This Row],[COGS]]</f>
        <v>10768.8</v>
      </c>
    </row>
    <row r="224" spans="1:14" hidden="1" x14ac:dyDescent="0.25">
      <c r="A224" s="10">
        <v>45444</v>
      </c>
      <c r="B224" s="9" t="s">
        <v>83</v>
      </c>
      <c r="C224" t="s">
        <v>63</v>
      </c>
      <c r="D224" t="s">
        <v>64</v>
      </c>
      <c r="E224" s="8" t="s">
        <v>71</v>
      </c>
      <c r="F224" s="8" t="s">
        <v>80</v>
      </c>
      <c r="G224">
        <v>708</v>
      </c>
      <c r="H224" s="11">
        <v>5</v>
      </c>
      <c r="I224" s="11">
        <v>20</v>
      </c>
      <c r="J224" s="11">
        <v>14160</v>
      </c>
      <c r="K224" s="11">
        <v>1132.8</v>
      </c>
      <c r="L224" s="11">
        <v>13027.2</v>
      </c>
      <c r="M224" s="11">
        <v>7080</v>
      </c>
      <c r="N224" s="11">
        <f>SalesData[[#This Row],[Sales]]-SalesData[[#This Row],[COGS]]</f>
        <v>5947.2000000000007</v>
      </c>
    </row>
    <row r="225" spans="1:14" hidden="1" x14ac:dyDescent="0.25">
      <c r="A225" s="10">
        <v>45444</v>
      </c>
      <c r="B225" s="9" t="s">
        <v>84</v>
      </c>
      <c r="C225" t="s">
        <v>63</v>
      </c>
      <c r="D225" t="s">
        <v>67</v>
      </c>
      <c r="E225" s="8" t="s">
        <v>75</v>
      </c>
      <c r="F225" s="8" t="s">
        <v>80</v>
      </c>
      <c r="G225">
        <v>1366</v>
      </c>
      <c r="H225" s="11">
        <v>10</v>
      </c>
      <c r="I225" s="11">
        <v>20</v>
      </c>
      <c r="J225" s="11">
        <v>27320</v>
      </c>
      <c r="K225" s="11">
        <v>2185.6</v>
      </c>
      <c r="L225" s="11">
        <v>25134.400000000001</v>
      </c>
      <c r="M225" s="11">
        <v>13660</v>
      </c>
      <c r="N225" s="11">
        <f>SalesData[[#This Row],[Sales]]-SalesData[[#This Row],[COGS]]</f>
        <v>11474.400000000001</v>
      </c>
    </row>
    <row r="226" spans="1:14" hidden="1" x14ac:dyDescent="0.25">
      <c r="A226" s="10">
        <v>45444</v>
      </c>
      <c r="B226" s="9" t="s">
        <v>86</v>
      </c>
      <c r="C226" t="s">
        <v>74</v>
      </c>
      <c r="D226" t="s">
        <v>70</v>
      </c>
      <c r="E226" s="8" t="s">
        <v>75</v>
      </c>
      <c r="F226" s="8" t="s">
        <v>80</v>
      </c>
      <c r="G226">
        <v>2460</v>
      </c>
      <c r="H226" s="11">
        <v>10</v>
      </c>
      <c r="I226" s="11">
        <v>300</v>
      </c>
      <c r="J226" s="11">
        <v>738000</v>
      </c>
      <c r="K226" s="11">
        <v>59040</v>
      </c>
      <c r="L226" s="11">
        <v>678960</v>
      </c>
      <c r="M226" s="11">
        <v>615000</v>
      </c>
      <c r="N226" s="11">
        <f>SalesData[[#This Row],[Sales]]-SalesData[[#This Row],[COGS]]</f>
        <v>63960</v>
      </c>
    </row>
    <row r="227" spans="1:14" hidden="1" x14ac:dyDescent="0.25">
      <c r="A227" s="10">
        <v>45444</v>
      </c>
      <c r="B227" s="9" t="s">
        <v>87</v>
      </c>
      <c r="C227" t="s">
        <v>63</v>
      </c>
      <c r="D227" t="s">
        <v>94</v>
      </c>
      <c r="E227" s="8" t="s">
        <v>76</v>
      </c>
      <c r="F227" s="8" t="s">
        <v>80</v>
      </c>
      <c r="G227">
        <v>2907</v>
      </c>
      <c r="H227" s="11">
        <v>120</v>
      </c>
      <c r="I227" s="11">
        <v>7</v>
      </c>
      <c r="J227" s="11">
        <v>20349</v>
      </c>
      <c r="K227" s="11">
        <v>1627.92</v>
      </c>
      <c r="L227" s="11">
        <v>18721.080000000002</v>
      </c>
      <c r="M227" s="11">
        <v>14535</v>
      </c>
      <c r="N227" s="11">
        <f>SalesData[[#This Row],[Sales]]-SalesData[[#This Row],[COGS]]</f>
        <v>4186.0800000000017</v>
      </c>
    </row>
    <row r="228" spans="1:14" hidden="1" x14ac:dyDescent="0.25">
      <c r="A228" s="10">
        <v>45444</v>
      </c>
      <c r="B228" s="9" t="s">
        <v>84</v>
      </c>
      <c r="C228" t="s">
        <v>63</v>
      </c>
      <c r="D228" t="s">
        <v>67</v>
      </c>
      <c r="E228" s="8" t="s">
        <v>76</v>
      </c>
      <c r="F228" s="8" t="s">
        <v>80</v>
      </c>
      <c r="G228">
        <v>2338</v>
      </c>
      <c r="H228" s="11">
        <v>120</v>
      </c>
      <c r="I228" s="11">
        <v>7</v>
      </c>
      <c r="J228" s="11">
        <v>16366</v>
      </c>
      <c r="K228" s="11">
        <v>1309.28</v>
      </c>
      <c r="L228" s="11">
        <v>15056.72</v>
      </c>
      <c r="M228" s="11">
        <v>11690</v>
      </c>
      <c r="N228" s="11">
        <f>SalesData[[#This Row],[Sales]]-SalesData[[#This Row],[COGS]]</f>
        <v>3366.7199999999993</v>
      </c>
    </row>
    <row r="229" spans="1:14" hidden="1" x14ac:dyDescent="0.25">
      <c r="A229" s="10">
        <v>45444</v>
      </c>
      <c r="B229" s="9" t="s">
        <v>84</v>
      </c>
      <c r="C229" t="s">
        <v>63</v>
      </c>
      <c r="D229" t="s">
        <v>67</v>
      </c>
      <c r="E229" s="8" t="s">
        <v>77</v>
      </c>
      <c r="F229" s="8" t="s">
        <v>80</v>
      </c>
      <c r="G229">
        <v>2338</v>
      </c>
      <c r="H229" s="11">
        <v>250</v>
      </c>
      <c r="I229" s="11">
        <v>7</v>
      </c>
      <c r="J229" s="11">
        <v>16366</v>
      </c>
      <c r="K229" s="11">
        <v>1309.28</v>
      </c>
      <c r="L229" s="11">
        <v>15056.72</v>
      </c>
      <c r="M229" s="11">
        <v>11690</v>
      </c>
      <c r="N229" s="11">
        <f>SalesData[[#This Row],[Sales]]-SalesData[[#This Row],[COGS]]</f>
        <v>3366.7199999999993</v>
      </c>
    </row>
    <row r="230" spans="1:14" hidden="1" x14ac:dyDescent="0.25">
      <c r="A230" s="10">
        <v>45444</v>
      </c>
      <c r="B230" s="9" t="s">
        <v>83</v>
      </c>
      <c r="C230" t="s">
        <v>63</v>
      </c>
      <c r="D230" t="s">
        <v>64</v>
      </c>
      <c r="E230" s="8" t="s">
        <v>78</v>
      </c>
      <c r="F230" s="8" t="s">
        <v>80</v>
      </c>
      <c r="G230">
        <v>708</v>
      </c>
      <c r="H230" s="11">
        <v>260</v>
      </c>
      <c r="I230" s="11">
        <v>20</v>
      </c>
      <c r="J230" s="11">
        <v>14160</v>
      </c>
      <c r="K230" s="11">
        <v>1132.8</v>
      </c>
      <c r="L230" s="11">
        <v>13027.2</v>
      </c>
      <c r="M230" s="11">
        <v>7080</v>
      </c>
      <c r="N230" s="11">
        <f>SalesData[[#This Row],[Sales]]-SalesData[[#This Row],[COGS]]</f>
        <v>5947.2000000000007</v>
      </c>
    </row>
    <row r="231" spans="1:14" hidden="1" x14ac:dyDescent="0.25">
      <c r="A231" s="10">
        <v>45444</v>
      </c>
      <c r="B231" s="9" t="s">
        <v>87</v>
      </c>
      <c r="C231" t="s">
        <v>63</v>
      </c>
      <c r="D231" t="s">
        <v>94</v>
      </c>
      <c r="E231" s="8" t="s">
        <v>78</v>
      </c>
      <c r="F231" s="8" t="s">
        <v>80</v>
      </c>
      <c r="G231">
        <v>2907</v>
      </c>
      <c r="H231" s="11">
        <v>260</v>
      </c>
      <c r="I231" s="11">
        <v>7</v>
      </c>
      <c r="J231" s="11">
        <v>20349</v>
      </c>
      <c r="K231" s="11">
        <v>1627.92</v>
      </c>
      <c r="L231" s="11">
        <v>18721.080000000002</v>
      </c>
      <c r="M231" s="11">
        <v>14535</v>
      </c>
      <c r="N231" s="11">
        <f>SalesData[[#This Row],[Sales]]-SalesData[[#This Row],[COGS]]</f>
        <v>4186.0800000000017</v>
      </c>
    </row>
    <row r="232" spans="1:14" hidden="1" x14ac:dyDescent="0.25">
      <c r="A232" s="10">
        <v>45444</v>
      </c>
      <c r="B232" s="9" t="s">
        <v>84</v>
      </c>
      <c r="C232" t="s">
        <v>63</v>
      </c>
      <c r="D232" t="s">
        <v>67</v>
      </c>
      <c r="E232" s="8" t="s">
        <v>78</v>
      </c>
      <c r="F232" s="8" t="s">
        <v>80</v>
      </c>
      <c r="G232">
        <v>1366</v>
      </c>
      <c r="H232" s="11">
        <v>260</v>
      </c>
      <c r="I232" s="11">
        <v>20</v>
      </c>
      <c r="J232" s="11">
        <v>27320</v>
      </c>
      <c r="K232" s="11">
        <v>2185.6</v>
      </c>
      <c r="L232" s="11">
        <v>25134.400000000001</v>
      </c>
      <c r="M232" s="11">
        <v>13660</v>
      </c>
      <c r="N232" s="11">
        <f>SalesData[[#This Row],[Sales]]-SalesData[[#This Row],[COGS]]</f>
        <v>11474.400000000001</v>
      </c>
    </row>
    <row r="233" spans="1:14" hidden="1" x14ac:dyDescent="0.25">
      <c r="A233" s="10">
        <v>45444</v>
      </c>
      <c r="B233" s="9" t="s">
        <v>86</v>
      </c>
      <c r="C233" t="s">
        <v>74</v>
      </c>
      <c r="D233" t="s">
        <v>70</v>
      </c>
      <c r="E233" s="8" t="s">
        <v>78</v>
      </c>
      <c r="F233" s="8" t="s">
        <v>80</v>
      </c>
      <c r="G233">
        <v>2460</v>
      </c>
      <c r="H233" s="11">
        <v>260</v>
      </c>
      <c r="I233" s="11">
        <v>300</v>
      </c>
      <c r="J233" s="11">
        <v>738000</v>
      </c>
      <c r="K233" s="11">
        <v>59040</v>
      </c>
      <c r="L233" s="11">
        <v>678960</v>
      </c>
      <c r="M233" s="11">
        <v>615000</v>
      </c>
      <c r="N233" s="11">
        <f>SalesData[[#This Row],[Sales]]-SalesData[[#This Row],[COGS]]</f>
        <v>63960</v>
      </c>
    </row>
    <row r="234" spans="1:14" hidden="1" x14ac:dyDescent="0.25">
      <c r="A234" s="10">
        <v>45444</v>
      </c>
      <c r="B234" s="9" t="s">
        <v>83</v>
      </c>
      <c r="C234" t="s">
        <v>74</v>
      </c>
      <c r="D234" t="s">
        <v>64</v>
      </c>
      <c r="E234" s="8" t="s">
        <v>65</v>
      </c>
      <c r="F234" s="8" t="s">
        <v>80</v>
      </c>
      <c r="G234">
        <v>1094</v>
      </c>
      <c r="H234" s="11">
        <v>3</v>
      </c>
      <c r="I234" s="11">
        <v>300</v>
      </c>
      <c r="J234" s="11">
        <v>328200</v>
      </c>
      <c r="K234" s="11">
        <v>29538</v>
      </c>
      <c r="L234" s="11">
        <v>298662</v>
      </c>
      <c r="M234" s="11">
        <v>273500</v>
      </c>
      <c r="N234" s="11">
        <f>SalesData[[#This Row],[Sales]]-SalesData[[#This Row],[COGS]]</f>
        <v>25162</v>
      </c>
    </row>
    <row r="235" spans="1:14" hidden="1" x14ac:dyDescent="0.25">
      <c r="A235" s="10">
        <v>45444</v>
      </c>
      <c r="B235" s="9" t="s">
        <v>83</v>
      </c>
      <c r="C235" t="s">
        <v>74</v>
      </c>
      <c r="D235" t="s">
        <v>64</v>
      </c>
      <c r="E235" s="8" t="s">
        <v>75</v>
      </c>
      <c r="F235" s="8" t="s">
        <v>80</v>
      </c>
      <c r="G235">
        <v>1094</v>
      </c>
      <c r="H235" s="11">
        <v>10</v>
      </c>
      <c r="I235" s="11">
        <v>300</v>
      </c>
      <c r="J235" s="11">
        <v>328200</v>
      </c>
      <c r="K235" s="11">
        <v>29538</v>
      </c>
      <c r="L235" s="11">
        <v>298662</v>
      </c>
      <c r="M235" s="11">
        <v>273500</v>
      </c>
      <c r="N235" s="11">
        <f>SalesData[[#This Row],[Sales]]-SalesData[[#This Row],[COGS]]</f>
        <v>25162</v>
      </c>
    </row>
    <row r="236" spans="1:14" hidden="1" x14ac:dyDescent="0.25">
      <c r="A236" s="10">
        <v>45444</v>
      </c>
      <c r="B236" s="9" t="s">
        <v>86</v>
      </c>
      <c r="C236" t="s">
        <v>63</v>
      </c>
      <c r="D236" t="s">
        <v>70</v>
      </c>
      <c r="E236" s="8" t="s">
        <v>75</v>
      </c>
      <c r="F236" s="8" t="s">
        <v>80</v>
      </c>
      <c r="G236">
        <v>1038</v>
      </c>
      <c r="H236" s="11">
        <v>10</v>
      </c>
      <c r="I236" s="11">
        <v>20</v>
      </c>
      <c r="J236" s="11">
        <v>20760</v>
      </c>
      <c r="K236" s="11">
        <v>1868.4</v>
      </c>
      <c r="L236" s="11">
        <v>18891.599999999999</v>
      </c>
      <c r="M236" s="11">
        <v>10380</v>
      </c>
      <c r="N236" s="11">
        <f>SalesData[[#This Row],[Sales]]-SalesData[[#This Row],[COGS]]</f>
        <v>8511.5999999999985</v>
      </c>
    </row>
    <row r="237" spans="1:14" hidden="1" x14ac:dyDescent="0.25">
      <c r="A237" s="10">
        <v>45444</v>
      </c>
      <c r="B237" s="9" t="s">
        <v>86</v>
      </c>
      <c r="C237" t="s">
        <v>63</v>
      </c>
      <c r="D237" t="s">
        <v>70</v>
      </c>
      <c r="E237" s="8" t="s">
        <v>78</v>
      </c>
      <c r="F237" s="8" t="s">
        <v>80</v>
      </c>
      <c r="G237">
        <v>1038</v>
      </c>
      <c r="H237" s="11">
        <v>260</v>
      </c>
      <c r="I237" s="11">
        <v>20</v>
      </c>
      <c r="J237" s="11">
        <v>20760</v>
      </c>
      <c r="K237" s="11">
        <v>1868.4</v>
      </c>
      <c r="L237" s="11">
        <v>18891.599999999999</v>
      </c>
      <c r="M237" s="11">
        <v>10380</v>
      </c>
      <c r="N237" s="11">
        <f>SalesData[[#This Row],[Sales]]-SalesData[[#This Row],[COGS]]</f>
        <v>8511.5999999999985</v>
      </c>
    </row>
    <row r="238" spans="1:14" hidden="1" x14ac:dyDescent="0.25">
      <c r="A238" s="10">
        <v>45444</v>
      </c>
      <c r="B238" s="9" t="s">
        <v>86</v>
      </c>
      <c r="C238" t="s">
        <v>63</v>
      </c>
      <c r="D238" t="s">
        <v>70</v>
      </c>
      <c r="E238" s="8" t="s">
        <v>65</v>
      </c>
      <c r="F238" s="8" t="s">
        <v>81</v>
      </c>
      <c r="G238">
        <v>886</v>
      </c>
      <c r="H238" s="11">
        <v>3</v>
      </c>
      <c r="I238" s="11">
        <v>350</v>
      </c>
      <c r="J238" s="11">
        <v>310100</v>
      </c>
      <c r="K238" s="11">
        <v>37212</v>
      </c>
      <c r="L238" s="11">
        <v>272888</v>
      </c>
      <c r="M238" s="11">
        <v>230360</v>
      </c>
      <c r="N238" s="11">
        <f>SalesData[[#This Row],[Sales]]-SalesData[[#This Row],[COGS]]</f>
        <v>42528</v>
      </c>
    </row>
    <row r="239" spans="1:14" hidden="1" x14ac:dyDescent="0.25">
      <c r="A239" s="10">
        <v>45444</v>
      </c>
      <c r="B239" s="9" t="s">
        <v>86</v>
      </c>
      <c r="C239" t="s">
        <v>63</v>
      </c>
      <c r="D239" t="s">
        <v>70</v>
      </c>
      <c r="E239" s="8" t="s">
        <v>75</v>
      </c>
      <c r="F239" s="8" t="s">
        <v>81</v>
      </c>
      <c r="G239">
        <v>886</v>
      </c>
      <c r="H239" s="11">
        <v>10</v>
      </c>
      <c r="I239" s="11">
        <v>350</v>
      </c>
      <c r="J239" s="11">
        <v>310100</v>
      </c>
      <c r="K239" s="11">
        <v>37212</v>
      </c>
      <c r="L239" s="11">
        <v>272888</v>
      </c>
      <c r="M239" s="11">
        <v>230360</v>
      </c>
      <c r="N239" s="11">
        <f>SalesData[[#This Row],[Sales]]-SalesData[[#This Row],[COGS]]</f>
        <v>42528</v>
      </c>
    </row>
    <row r="240" spans="1:14" hidden="1" x14ac:dyDescent="0.25">
      <c r="A240" s="10">
        <v>45444</v>
      </c>
      <c r="B240" s="9" t="s">
        <v>87</v>
      </c>
      <c r="C240" t="s">
        <v>68</v>
      </c>
      <c r="D240" t="s">
        <v>94</v>
      </c>
      <c r="E240" s="8" t="s">
        <v>65</v>
      </c>
      <c r="F240" s="8" t="s">
        <v>81</v>
      </c>
      <c r="G240">
        <v>2567</v>
      </c>
      <c r="H240" s="11">
        <v>3</v>
      </c>
      <c r="I240" s="11">
        <v>15</v>
      </c>
      <c r="J240" s="11">
        <v>38505</v>
      </c>
      <c r="K240" s="11">
        <v>5005.6499999999996</v>
      </c>
      <c r="L240" s="11">
        <v>33499.35</v>
      </c>
      <c r="M240" s="11">
        <v>25670</v>
      </c>
      <c r="N240" s="11">
        <f>SalesData[[#This Row],[Sales]]-SalesData[[#This Row],[COGS]]</f>
        <v>7829.3499999999985</v>
      </c>
    </row>
    <row r="241" spans="1:14" hidden="1" x14ac:dyDescent="0.25">
      <c r="A241" s="10">
        <v>45444</v>
      </c>
      <c r="B241" s="9" t="s">
        <v>87</v>
      </c>
      <c r="C241" t="s">
        <v>68</v>
      </c>
      <c r="D241" t="s">
        <v>94</v>
      </c>
      <c r="E241" s="8" t="s">
        <v>77</v>
      </c>
      <c r="F241" s="8" t="s">
        <v>81</v>
      </c>
      <c r="G241">
        <v>2567</v>
      </c>
      <c r="H241" s="11">
        <v>250</v>
      </c>
      <c r="I241" s="11">
        <v>15</v>
      </c>
      <c r="J241" s="11">
        <v>38505</v>
      </c>
      <c r="K241" s="11">
        <v>5005.6499999999996</v>
      </c>
      <c r="L241" s="11">
        <v>33499.35</v>
      </c>
      <c r="M241" s="11">
        <v>25670</v>
      </c>
      <c r="N241" s="11">
        <f>SalesData[[#This Row],[Sales]]-SalesData[[#This Row],[COGS]]</f>
        <v>7829.3499999999985</v>
      </c>
    </row>
    <row r="242" spans="1:14" hidden="1" x14ac:dyDescent="0.25">
      <c r="A242" s="10">
        <v>45444</v>
      </c>
      <c r="B242" s="9" t="s">
        <v>86</v>
      </c>
      <c r="C242" t="s">
        <v>72</v>
      </c>
      <c r="D242" t="s">
        <v>70</v>
      </c>
      <c r="E242" s="8" t="s">
        <v>71</v>
      </c>
      <c r="F242" s="8" t="s">
        <v>81</v>
      </c>
      <c r="G242">
        <v>604</v>
      </c>
      <c r="H242" s="11">
        <v>5</v>
      </c>
      <c r="I242" s="11">
        <v>12</v>
      </c>
      <c r="J242" s="11">
        <v>7248</v>
      </c>
      <c r="K242" s="11">
        <v>942.24</v>
      </c>
      <c r="L242" s="11">
        <v>6305.76</v>
      </c>
      <c r="M242" s="11">
        <v>1812</v>
      </c>
      <c r="N242" s="11">
        <f>SalesData[[#This Row],[Sales]]-SalesData[[#This Row],[COGS]]</f>
        <v>4493.76</v>
      </c>
    </row>
    <row r="243" spans="1:14" hidden="1" x14ac:dyDescent="0.25">
      <c r="A243" s="10">
        <v>45444</v>
      </c>
      <c r="B243" s="9" t="s">
        <v>83</v>
      </c>
      <c r="C243" t="s">
        <v>63</v>
      </c>
      <c r="D243" t="s">
        <v>64</v>
      </c>
      <c r="E243" s="8" t="s">
        <v>75</v>
      </c>
      <c r="F243" s="8" t="s">
        <v>81</v>
      </c>
      <c r="G243">
        <v>2632</v>
      </c>
      <c r="H243" s="11">
        <v>10</v>
      </c>
      <c r="I243" s="11">
        <v>350</v>
      </c>
      <c r="J243" s="11">
        <v>921200</v>
      </c>
      <c r="K243" s="11">
        <v>119756</v>
      </c>
      <c r="L243" s="11">
        <v>801444</v>
      </c>
      <c r="M243" s="11">
        <v>684320</v>
      </c>
      <c r="N243" s="11">
        <f>SalesData[[#This Row],[Sales]]-SalesData[[#This Row],[COGS]]</f>
        <v>117124</v>
      </c>
    </row>
    <row r="244" spans="1:14" hidden="1" x14ac:dyDescent="0.25">
      <c r="A244" s="10">
        <v>45444</v>
      </c>
      <c r="B244" s="9" t="s">
        <v>83</v>
      </c>
      <c r="C244" t="s">
        <v>73</v>
      </c>
      <c r="D244" t="s">
        <v>64</v>
      </c>
      <c r="E244" s="8" t="s">
        <v>75</v>
      </c>
      <c r="F244" s="8" t="s">
        <v>81</v>
      </c>
      <c r="G244">
        <v>1583</v>
      </c>
      <c r="H244" s="11">
        <v>10</v>
      </c>
      <c r="I244" s="11">
        <v>125</v>
      </c>
      <c r="J244" s="11">
        <v>197875</v>
      </c>
      <c r="K244" s="11">
        <v>25723.75</v>
      </c>
      <c r="L244" s="11">
        <v>172151.25</v>
      </c>
      <c r="M244" s="11">
        <v>189960</v>
      </c>
      <c r="N244" s="11">
        <f>SalesData[[#This Row],[Sales]]-SalesData[[#This Row],[COGS]]</f>
        <v>-17808.75</v>
      </c>
    </row>
    <row r="245" spans="1:14" hidden="1" x14ac:dyDescent="0.25">
      <c r="A245" s="10">
        <v>45444</v>
      </c>
      <c r="B245" s="9" t="s">
        <v>83</v>
      </c>
      <c r="C245" t="s">
        <v>63</v>
      </c>
      <c r="D245" t="s">
        <v>64</v>
      </c>
      <c r="E245" s="8" t="s">
        <v>76</v>
      </c>
      <c r="F245" s="8" t="s">
        <v>81</v>
      </c>
      <c r="G245">
        <v>2632</v>
      </c>
      <c r="H245" s="11">
        <v>120</v>
      </c>
      <c r="I245" s="11">
        <v>350</v>
      </c>
      <c r="J245" s="11">
        <v>921200</v>
      </c>
      <c r="K245" s="11">
        <v>119756</v>
      </c>
      <c r="L245" s="11">
        <v>801444</v>
      </c>
      <c r="M245" s="11">
        <v>684320</v>
      </c>
      <c r="N245" s="11">
        <f>SalesData[[#This Row],[Sales]]-SalesData[[#This Row],[COGS]]</f>
        <v>117124</v>
      </c>
    </row>
    <row r="246" spans="1:14" hidden="1" x14ac:dyDescent="0.25">
      <c r="A246" s="10">
        <v>45444</v>
      </c>
      <c r="B246" s="9" t="s">
        <v>85</v>
      </c>
      <c r="C246" t="s">
        <v>63</v>
      </c>
      <c r="D246" t="s">
        <v>69</v>
      </c>
      <c r="E246" s="8" t="s">
        <v>76</v>
      </c>
      <c r="F246" s="8" t="s">
        <v>81</v>
      </c>
      <c r="G246">
        <v>1190</v>
      </c>
      <c r="H246" s="11">
        <v>120</v>
      </c>
      <c r="I246" s="11">
        <v>7</v>
      </c>
      <c r="J246" s="11">
        <v>8330</v>
      </c>
      <c r="K246" s="11">
        <v>1082.9000000000001</v>
      </c>
      <c r="L246" s="11">
        <v>7247.1</v>
      </c>
      <c r="M246" s="11">
        <v>5950</v>
      </c>
      <c r="N246" s="11">
        <f>SalesData[[#This Row],[Sales]]-SalesData[[#This Row],[COGS]]</f>
        <v>1297.1000000000004</v>
      </c>
    </row>
    <row r="247" spans="1:14" hidden="1" x14ac:dyDescent="0.25">
      <c r="A247" s="10">
        <v>45444</v>
      </c>
      <c r="B247" s="9" t="s">
        <v>86</v>
      </c>
      <c r="C247" t="s">
        <v>72</v>
      </c>
      <c r="D247" t="s">
        <v>70</v>
      </c>
      <c r="E247" s="8" t="s">
        <v>76</v>
      </c>
      <c r="F247" s="8" t="s">
        <v>81</v>
      </c>
      <c r="G247">
        <v>604</v>
      </c>
      <c r="H247" s="11">
        <v>120</v>
      </c>
      <c r="I247" s="11">
        <v>12</v>
      </c>
      <c r="J247" s="11">
        <v>7248</v>
      </c>
      <c r="K247" s="11">
        <v>942.24</v>
      </c>
      <c r="L247" s="11">
        <v>6305.76</v>
      </c>
      <c r="M247" s="11">
        <v>1812</v>
      </c>
      <c r="N247" s="11">
        <f>SalesData[[#This Row],[Sales]]-SalesData[[#This Row],[COGS]]</f>
        <v>4493.76</v>
      </c>
    </row>
    <row r="248" spans="1:14" hidden="1" x14ac:dyDescent="0.25">
      <c r="A248" s="10">
        <v>45444</v>
      </c>
      <c r="B248" s="9" t="s">
        <v>83</v>
      </c>
      <c r="C248" t="s">
        <v>73</v>
      </c>
      <c r="D248" t="s">
        <v>64</v>
      </c>
      <c r="E248" s="8" t="s">
        <v>77</v>
      </c>
      <c r="F248" s="8" t="s">
        <v>81</v>
      </c>
      <c r="G248">
        <v>1583</v>
      </c>
      <c r="H248" s="11">
        <v>250</v>
      </c>
      <c r="I248" s="11">
        <v>125</v>
      </c>
      <c r="J248" s="11">
        <v>197875</v>
      </c>
      <c r="K248" s="11">
        <v>25723.75</v>
      </c>
      <c r="L248" s="11">
        <v>172151.25</v>
      </c>
      <c r="M248" s="11">
        <v>189960</v>
      </c>
      <c r="N248" s="11">
        <f>SalesData[[#This Row],[Sales]]-SalesData[[#This Row],[COGS]]</f>
        <v>-17808.75</v>
      </c>
    </row>
    <row r="249" spans="1:14" hidden="1" x14ac:dyDescent="0.25">
      <c r="A249" s="10">
        <v>45444</v>
      </c>
      <c r="B249" s="9" t="s">
        <v>85</v>
      </c>
      <c r="C249" t="s">
        <v>63</v>
      </c>
      <c r="D249" t="s">
        <v>69</v>
      </c>
      <c r="E249" s="8" t="s">
        <v>78</v>
      </c>
      <c r="F249" s="8" t="s">
        <v>81</v>
      </c>
      <c r="G249">
        <v>1190</v>
      </c>
      <c r="H249" s="11">
        <v>260</v>
      </c>
      <c r="I249" s="11">
        <v>7</v>
      </c>
      <c r="J249" s="11">
        <v>8330</v>
      </c>
      <c r="K249" s="11">
        <v>1082.9000000000001</v>
      </c>
      <c r="L249" s="11">
        <v>7247.1</v>
      </c>
      <c r="M249" s="11">
        <v>5950</v>
      </c>
      <c r="N249" s="11">
        <f>SalesData[[#This Row],[Sales]]-SalesData[[#This Row],[COGS]]</f>
        <v>1297.1000000000004</v>
      </c>
    </row>
    <row r="250" spans="1:14" hidden="1" x14ac:dyDescent="0.25">
      <c r="A250" s="10">
        <v>45474</v>
      </c>
      <c r="B250" s="9" t="s">
        <v>83</v>
      </c>
      <c r="C250" t="s">
        <v>73</v>
      </c>
      <c r="D250" t="s">
        <v>64</v>
      </c>
      <c r="E250" s="8" t="s">
        <v>71</v>
      </c>
      <c r="F250" s="8" t="s">
        <v>66</v>
      </c>
      <c r="G250">
        <v>2665.5</v>
      </c>
      <c r="H250" s="11">
        <v>5</v>
      </c>
      <c r="I250" s="11">
        <v>125</v>
      </c>
      <c r="J250" s="11">
        <v>333187.5</v>
      </c>
      <c r="K250" s="11">
        <v>0</v>
      </c>
      <c r="L250" s="11">
        <v>333187.5</v>
      </c>
      <c r="M250" s="11">
        <v>319860</v>
      </c>
      <c r="N250" s="11">
        <f>SalesData[[#This Row],[Sales]]-SalesData[[#This Row],[COGS]]</f>
        <v>13327.5</v>
      </c>
    </row>
    <row r="251" spans="1:14" hidden="1" x14ac:dyDescent="0.25">
      <c r="A251" s="10">
        <v>45474</v>
      </c>
      <c r="B251" s="9" t="s">
        <v>84</v>
      </c>
      <c r="C251" t="s">
        <v>72</v>
      </c>
      <c r="D251" t="s">
        <v>67</v>
      </c>
      <c r="E251" s="8" t="s">
        <v>75</v>
      </c>
      <c r="F251" s="8" t="s">
        <v>66</v>
      </c>
      <c r="G251">
        <v>367</v>
      </c>
      <c r="H251" s="11">
        <v>10</v>
      </c>
      <c r="I251" s="11">
        <v>12</v>
      </c>
      <c r="J251" s="11">
        <v>4404</v>
      </c>
      <c r="K251" s="11">
        <v>0</v>
      </c>
      <c r="L251" s="11">
        <v>4404</v>
      </c>
      <c r="M251" s="11">
        <v>1101</v>
      </c>
      <c r="N251" s="11">
        <f>SalesData[[#This Row],[Sales]]-SalesData[[#This Row],[COGS]]</f>
        <v>3303</v>
      </c>
    </row>
    <row r="252" spans="1:14" hidden="1" x14ac:dyDescent="0.25">
      <c r="A252" s="10">
        <v>45474</v>
      </c>
      <c r="B252" s="9" t="s">
        <v>84</v>
      </c>
      <c r="C252" t="s">
        <v>63</v>
      </c>
      <c r="D252" t="s">
        <v>67</v>
      </c>
      <c r="E252" s="8" t="s">
        <v>78</v>
      </c>
      <c r="F252" s="8" t="s">
        <v>66</v>
      </c>
      <c r="G252">
        <v>1686</v>
      </c>
      <c r="H252" s="11">
        <v>260</v>
      </c>
      <c r="I252" s="11">
        <v>7</v>
      </c>
      <c r="J252" s="11">
        <v>11802</v>
      </c>
      <c r="K252" s="11">
        <v>0</v>
      </c>
      <c r="L252" s="11">
        <v>11802</v>
      </c>
      <c r="M252" s="11">
        <v>8430</v>
      </c>
      <c r="N252" s="11">
        <f>SalesData[[#This Row],[Sales]]-SalesData[[#This Row],[COGS]]</f>
        <v>3372</v>
      </c>
    </row>
    <row r="253" spans="1:14" hidden="1" x14ac:dyDescent="0.25">
      <c r="A253" s="10">
        <v>45474</v>
      </c>
      <c r="B253" s="9" t="s">
        <v>87</v>
      </c>
      <c r="C253" t="s">
        <v>63</v>
      </c>
      <c r="D253" t="s">
        <v>94</v>
      </c>
      <c r="E253" s="8" t="s">
        <v>65</v>
      </c>
      <c r="F253" s="8" t="s">
        <v>79</v>
      </c>
      <c r="G253">
        <v>2529</v>
      </c>
      <c r="H253" s="11">
        <v>3</v>
      </c>
      <c r="I253" s="11">
        <v>7</v>
      </c>
      <c r="J253" s="11">
        <v>17703</v>
      </c>
      <c r="K253" s="11">
        <v>177.03</v>
      </c>
      <c r="L253" s="11">
        <v>17525.97</v>
      </c>
      <c r="M253" s="11">
        <v>12645</v>
      </c>
      <c r="N253" s="11">
        <f>SalesData[[#This Row],[Sales]]-SalesData[[#This Row],[COGS]]</f>
        <v>4880.9700000000012</v>
      </c>
    </row>
    <row r="254" spans="1:14" hidden="1" x14ac:dyDescent="0.25">
      <c r="A254" s="10">
        <v>45474</v>
      </c>
      <c r="B254" s="9" t="s">
        <v>85</v>
      </c>
      <c r="C254" t="s">
        <v>63</v>
      </c>
      <c r="D254" t="s">
        <v>69</v>
      </c>
      <c r="E254" s="8" t="s">
        <v>71</v>
      </c>
      <c r="F254" s="8" t="s">
        <v>79</v>
      </c>
      <c r="G254">
        <v>1375.5</v>
      </c>
      <c r="H254" s="11">
        <v>5</v>
      </c>
      <c r="I254" s="11">
        <v>20</v>
      </c>
      <c r="J254" s="11">
        <v>27510</v>
      </c>
      <c r="K254" s="11">
        <v>275.10000000000002</v>
      </c>
      <c r="L254" s="11">
        <v>27234.899999999998</v>
      </c>
      <c r="M254" s="11">
        <v>13755</v>
      </c>
      <c r="N254" s="11">
        <f>SalesData[[#This Row],[Sales]]-SalesData[[#This Row],[COGS]]</f>
        <v>13479.899999999998</v>
      </c>
    </row>
    <row r="255" spans="1:14" hidden="1" x14ac:dyDescent="0.25">
      <c r="A255" s="10">
        <v>45474</v>
      </c>
      <c r="B255" s="9" t="s">
        <v>86</v>
      </c>
      <c r="C255" t="s">
        <v>73</v>
      </c>
      <c r="D255" t="s">
        <v>70</v>
      </c>
      <c r="E255" s="8" t="s">
        <v>75</v>
      </c>
      <c r="F255" s="8" t="s">
        <v>79</v>
      </c>
      <c r="G255">
        <v>1823</v>
      </c>
      <c r="H255" s="11">
        <v>10</v>
      </c>
      <c r="I255" s="11">
        <v>125</v>
      </c>
      <c r="J255" s="11">
        <v>227875</v>
      </c>
      <c r="K255" s="11">
        <v>2278.75</v>
      </c>
      <c r="L255" s="11">
        <v>225596.25</v>
      </c>
      <c r="M255" s="11">
        <v>218760</v>
      </c>
      <c r="N255" s="11">
        <f>SalesData[[#This Row],[Sales]]-SalesData[[#This Row],[COGS]]</f>
        <v>6836.25</v>
      </c>
    </row>
    <row r="256" spans="1:14" x14ac:dyDescent="0.25">
      <c r="A256" s="10">
        <v>45474</v>
      </c>
      <c r="B256" s="9" t="s">
        <v>87</v>
      </c>
      <c r="C256" t="s">
        <v>72</v>
      </c>
      <c r="D256" t="s">
        <v>94</v>
      </c>
      <c r="E256" s="8" t="s">
        <v>75</v>
      </c>
      <c r="F256" s="8" t="s">
        <v>79</v>
      </c>
      <c r="G256">
        <v>1369.5</v>
      </c>
      <c r="H256" s="11">
        <v>10</v>
      </c>
      <c r="I256" s="11">
        <v>12</v>
      </c>
      <c r="J256" s="11">
        <v>16434</v>
      </c>
      <c r="K256" s="11">
        <v>493.02</v>
      </c>
      <c r="L256" s="11">
        <v>15940.98</v>
      </c>
      <c r="M256" s="11">
        <v>4108.5</v>
      </c>
      <c r="N256" s="11">
        <f>SalesData[[#This Row],[Sales]]-SalesData[[#This Row],[COGS]]</f>
        <v>11832.48</v>
      </c>
    </row>
    <row r="257" spans="1:14" hidden="1" x14ac:dyDescent="0.25">
      <c r="A257" s="10">
        <v>45474</v>
      </c>
      <c r="B257" s="9" t="s">
        <v>87</v>
      </c>
      <c r="C257" t="s">
        <v>63</v>
      </c>
      <c r="D257" t="s">
        <v>94</v>
      </c>
      <c r="E257" s="8" t="s">
        <v>75</v>
      </c>
      <c r="F257" s="8" t="s">
        <v>79</v>
      </c>
      <c r="G257">
        <v>3450</v>
      </c>
      <c r="H257" s="11">
        <v>10</v>
      </c>
      <c r="I257" s="11">
        <v>350</v>
      </c>
      <c r="J257" s="11">
        <v>1207500</v>
      </c>
      <c r="K257" s="11">
        <v>48300</v>
      </c>
      <c r="L257" s="11">
        <v>1159200</v>
      </c>
      <c r="M257" s="11">
        <v>897000</v>
      </c>
      <c r="N257" s="11">
        <f>SalesData[[#This Row],[Sales]]-SalesData[[#This Row],[COGS]]</f>
        <v>262200</v>
      </c>
    </row>
    <row r="258" spans="1:14" hidden="1" x14ac:dyDescent="0.25">
      <c r="A258" s="10">
        <v>45474</v>
      </c>
      <c r="B258" s="9" t="s">
        <v>85</v>
      </c>
      <c r="C258" t="s">
        <v>73</v>
      </c>
      <c r="D258" t="s">
        <v>69</v>
      </c>
      <c r="E258" s="8" t="s">
        <v>75</v>
      </c>
      <c r="F258" s="8" t="s">
        <v>79</v>
      </c>
      <c r="G258">
        <v>2988</v>
      </c>
      <c r="H258" s="11">
        <v>10</v>
      </c>
      <c r="I258" s="11">
        <v>125</v>
      </c>
      <c r="J258" s="11">
        <v>373500</v>
      </c>
      <c r="K258" s="11">
        <v>14940</v>
      </c>
      <c r="L258" s="11">
        <v>358560</v>
      </c>
      <c r="M258" s="11">
        <v>358560</v>
      </c>
      <c r="N258" s="11">
        <f>SalesData[[#This Row],[Sales]]-SalesData[[#This Row],[COGS]]</f>
        <v>0</v>
      </c>
    </row>
    <row r="259" spans="1:14" hidden="1" x14ac:dyDescent="0.25">
      <c r="A259" s="10">
        <v>45474</v>
      </c>
      <c r="B259" s="9" t="s">
        <v>86</v>
      </c>
      <c r="C259" t="s">
        <v>63</v>
      </c>
      <c r="D259" t="s">
        <v>70</v>
      </c>
      <c r="E259" s="8" t="s">
        <v>78</v>
      </c>
      <c r="F259" s="8" t="s">
        <v>80</v>
      </c>
      <c r="G259">
        <v>1683</v>
      </c>
      <c r="H259" s="11">
        <v>260</v>
      </c>
      <c r="I259" s="11">
        <v>7</v>
      </c>
      <c r="J259" s="11">
        <v>11781</v>
      </c>
      <c r="K259" s="11">
        <v>589.04999999999995</v>
      </c>
      <c r="L259" s="11">
        <v>11191.95</v>
      </c>
      <c r="M259" s="11">
        <v>8415</v>
      </c>
      <c r="N259" s="11">
        <f>SalesData[[#This Row],[Sales]]-SalesData[[#This Row],[COGS]]</f>
        <v>2776.9500000000007</v>
      </c>
    </row>
    <row r="260" spans="1:14" hidden="1" x14ac:dyDescent="0.25">
      <c r="A260" s="10">
        <v>45474</v>
      </c>
      <c r="B260" s="9" t="s">
        <v>87</v>
      </c>
      <c r="C260" t="s">
        <v>73</v>
      </c>
      <c r="D260" t="s">
        <v>94</v>
      </c>
      <c r="E260" s="8" t="s">
        <v>71</v>
      </c>
      <c r="F260" s="8" t="s">
        <v>80</v>
      </c>
      <c r="G260">
        <v>3627</v>
      </c>
      <c r="H260" s="11">
        <v>5</v>
      </c>
      <c r="I260" s="11">
        <v>125</v>
      </c>
      <c r="J260" s="11">
        <v>453375</v>
      </c>
      <c r="K260" s="11">
        <v>22668.75</v>
      </c>
      <c r="L260" s="11">
        <v>430706.25</v>
      </c>
      <c r="M260" s="11">
        <v>435240</v>
      </c>
      <c r="N260" s="11">
        <f>SalesData[[#This Row],[Sales]]-SalesData[[#This Row],[COGS]]</f>
        <v>-4533.75</v>
      </c>
    </row>
    <row r="261" spans="1:14" hidden="1" x14ac:dyDescent="0.25">
      <c r="A261" s="10">
        <v>45474</v>
      </c>
      <c r="B261" s="9" t="s">
        <v>84</v>
      </c>
      <c r="C261" t="s">
        <v>73</v>
      </c>
      <c r="D261" t="s">
        <v>67</v>
      </c>
      <c r="E261" s="8" t="s">
        <v>75</v>
      </c>
      <c r="F261" s="8" t="s">
        <v>80</v>
      </c>
      <c r="G261">
        <v>3513</v>
      </c>
      <c r="H261" s="11">
        <v>10</v>
      </c>
      <c r="I261" s="11">
        <v>125</v>
      </c>
      <c r="J261" s="11">
        <v>439125</v>
      </c>
      <c r="K261" s="11">
        <v>30738.75</v>
      </c>
      <c r="L261" s="11">
        <v>408386.25</v>
      </c>
      <c r="M261" s="11">
        <v>421560</v>
      </c>
      <c r="N261" s="11">
        <f>SalesData[[#This Row],[Sales]]-SalesData[[#This Row],[COGS]]</f>
        <v>-13173.75</v>
      </c>
    </row>
    <row r="262" spans="1:14" hidden="1" x14ac:dyDescent="0.25">
      <c r="A262" s="10">
        <v>45474</v>
      </c>
      <c r="B262" s="9" t="s">
        <v>85</v>
      </c>
      <c r="C262" t="s">
        <v>74</v>
      </c>
      <c r="D262" t="s">
        <v>69</v>
      </c>
      <c r="E262" s="8" t="s">
        <v>76</v>
      </c>
      <c r="F262" s="8" t="s">
        <v>80</v>
      </c>
      <c r="G262">
        <v>1659</v>
      </c>
      <c r="H262" s="11">
        <v>120</v>
      </c>
      <c r="I262" s="11">
        <v>300</v>
      </c>
      <c r="J262" s="11">
        <v>497700</v>
      </c>
      <c r="K262" s="11">
        <v>34839</v>
      </c>
      <c r="L262" s="11">
        <v>462861</v>
      </c>
      <c r="M262" s="11">
        <v>414750</v>
      </c>
      <c r="N262" s="11">
        <f>SalesData[[#This Row],[Sales]]-SalesData[[#This Row],[COGS]]</f>
        <v>48111</v>
      </c>
    </row>
    <row r="263" spans="1:14" hidden="1" x14ac:dyDescent="0.25">
      <c r="A263" s="10">
        <v>45474</v>
      </c>
      <c r="B263" s="9" t="s">
        <v>84</v>
      </c>
      <c r="C263" t="s">
        <v>63</v>
      </c>
      <c r="D263" t="s">
        <v>67</v>
      </c>
      <c r="E263" s="8" t="s">
        <v>71</v>
      </c>
      <c r="F263" s="8" t="s">
        <v>80</v>
      </c>
      <c r="G263">
        <v>645</v>
      </c>
      <c r="H263" s="11">
        <v>5</v>
      </c>
      <c r="I263" s="11">
        <v>20</v>
      </c>
      <c r="J263" s="11">
        <v>12900</v>
      </c>
      <c r="K263" s="11">
        <v>1032</v>
      </c>
      <c r="L263" s="11">
        <v>11868</v>
      </c>
      <c r="M263" s="11">
        <v>6450</v>
      </c>
      <c r="N263" s="11">
        <f>SalesData[[#This Row],[Sales]]-SalesData[[#This Row],[COGS]]</f>
        <v>5418</v>
      </c>
    </row>
    <row r="264" spans="1:14" hidden="1" x14ac:dyDescent="0.25">
      <c r="A264" s="10">
        <v>45474</v>
      </c>
      <c r="B264" s="9" t="s">
        <v>87</v>
      </c>
      <c r="C264" t="s">
        <v>63</v>
      </c>
      <c r="D264" t="s">
        <v>94</v>
      </c>
      <c r="E264" s="8" t="s">
        <v>77</v>
      </c>
      <c r="F264" s="8" t="s">
        <v>80</v>
      </c>
      <c r="G264">
        <v>436.5</v>
      </c>
      <c r="H264" s="11">
        <v>250</v>
      </c>
      <c r="I264" s="11">
        <v>20</v>
      </c>
      <c r="J264" s="11">
        <v>8730</v>
      </c>
      <c r="K264" s="11">
        <v>698.40000000000009</v>
      </c>
      <c r="L264" s="11">
        <v>8031.5999999999995</v>
      </c>
      <c r="M264" s="11">
        <v>4365</v>
      </c>
      <c r="N264" s="11">
        <f>SalesData[[#This Row],[Sales]]-SalesData[[#This Row],[COGS]]</f>
        <v>3666.5999999999995</v>
      </c>
    </row>
    <row r="265" spans="1:14" hidden="1" x14ac:dyDescent="0.25">
      <c r="A265" s="10">
        <v>45474</v>
      </c>
      <c r="B265" s="9" t="s">
        <v>83</v>
      </c>
      <c r="C265" t="s">
        <v>74</v>
      </c>
      <c r="D265" t="s">
        <v>64</v>
      </c>
      <c r="E265" s="8" t="s">
        <v>76</v>
      </c>
      <c r="F265" s="8" t="s">
        <v>80</v>
      </c>
      <c r="G265">
        <v>3793.5</v>
      </c>
      <c r="H265" s="11">
        <v>120</v>
      </c>
      <c r="I265" s="11">
        <v>300</v>
      </c>
      <c r="J265" s="11">
        <v>1138050</v>
      </c>
      <c r="K265" s="11">
        <v>102424.5</v>
      </c>
      <c r="L265" s="11">
        <v>1035625.5</v>
      </c>
      <c r="M265" s="11">
        <v>948375</v>
      </c>
      <c r="N265" s="11">
        <f>SalesData[[#This Row],[Sales]]-SalesData[[#This Row],[COGS]]</f>
        <v>87250.5</v>
      </c>
    </row>
    <row r="266" spans="1:14" hidden="1" x14ac:dyDescent="0.25">
      <c r="A266" s="10">
        <v>45474</v>
      </c>
      <c r="B266" s="9" t="s">
        <v>84</v>
      </c>
      <c r="C266" t="s">
        <v>63</v>
      </c>
      <c r="D266" t="s">
        <v>67</v>
      </c>
      <c r="E266" s="8" t="s">
        <v>76</v>
      </c>
      <c r="F266" s="8" t="s">
        <v>80</v>
      </c>
      <c r="G266">
        <v>1307</v>
      </c>
      <c r="H266" s="11">
        <v>120</v>
      </c>
      <c r="I266" s="11">
        <v>350</v>
      </c>
      <c r="J266" s="11">
        <v>457450</v>
      </c>
      <c r="K266" s="11">
        <v>41170.5</v>
      </c>
      <c r="L266" s="11">
        <v>416279.5</v>
      </c>
      <c r="M266" s="11">
        <v>339820</v>
      </c>
      <c r="N266" s="11">
        <f>SalesData[[#This Row],[Sales]]-SalesData[[#This Row],[COGS]]</f>
        <v>76459.5</v>
      </c>
    </row>
    <row r="267" spans="1:14" hidden="1" x14ac:dyDescent="0.25">
      <c r="A267" s="10">
        <v>45474</v>
      </c>
      <c r="B267" s="9" t="s">
        <v>83</v>
      </c>
      <c r="C267" t="s">
        <v>63</v>
      </c>
      <c r="D267" t="s">
        <v>64</v>
      </c>
      <c r="E267" s="8" t="s">
        <v>65</v>
      </c>
      <c r="F267" s="8" t="s">
        <v>80</v>
      </c>
      <c r="G267">
        <v>819</v>
      </c>
      <c r="H267" s="11">
        <v>3</v>
      </c>
      <c r="I267" s="11">
        <v>7</v>
      </c>
      <c r="J267" s="11">
        <v>5733</v>
      </c>
      <c r="K267" s="11">
        <v>515.97</v>
      </c>
      <c r="L267" s="11">
        <v>5217.03</v>
      </c>
      <c r="M267" s="11">
        <v>4095</v>
      </c>
      <c r="N267" s="11">
        <f>SalesData[[#This Row],[Sales]]-SalesData[[#This Row],[COGS]]</f>
        <v>1122.0299999999997</v>
      </c>
    </row>
    <row r="268" spans="1:14" hidden="1" x14ac:dyDescent="0.25">
      <c r="A268" s="10">
        <v>45474</v>
      </c>
      <c r="B268" s="9" t="s">
        <v>83</v>
      </c>
      <c r="C268" t="s">
        <v>68</v>
      </c>
      <c r="D268" t="s">
        <v>64</v>
      </c>
      <c r="E268" s="8" t="s">
        <v>78</v>
      </c>
      <c r="F268" s="8" t="s">
        <v>80</v>
      </c>
      <c r="G268">
        <v>1630.5</v>
      </c>
      <c r="H268" s="11">
        <v>260</v>
      </c>
      <c r="I268" s="11">
        <v>15</v>
      </c>
      <c r="J268" s="11">
        <v>24457.5</v>
      </c>
      <c r="K268" s="11">
        <v>2201.1750000000002</v>
      </c>
      <c r="L268" s="11">
        <v>22256.324999999997</v>
      </c>
      <c r="M268" s="11">
        <v>16305</v>
      </c>
      <c r="N268" s="11">
        <f>SalesData[[#This Row],[Sales]]-SalesData[[#This Row],[COGS]]</f>
        <v>5951.3249999999971</v>
      </c>
    </row>
    <row r="269" spans="1:14" hidden="1" x14ac:dyDescent="0.25">
      <c r="A269" s="10">
        <v>45474</v>
      </c>
      <c r="B269" s="9" t="s">
        <v>85</v>
      </c>
      <c r="C269" t="s">
        <v>63</v>
      </c>
      <c r="D269" t="s">
        <v>69</v>
      </c>
      <c r="E269" s="8" t="s">
        <v>76</v>
      </c>
      <c r="F269" s="8" t="s">
        <v>81</v>
      </c>
      <c r="G269">
        <v>639</v>
      </c>
      <c r="H269" s="11">
        <v>120</v>
      </c>
      <c r="I269" s="11">
        <v>350</v>
      </c>
      <c r="J269" s="11">
        <v>223650</v>
      </c>
      <c r="K269" s="11">
        <v>22365</v>
      </c>
      <c r="L269" s="11">
        <v>201285</v>
      </c>
      <c r="M269" s="11">
        <v>166140</v>
      </c>
      <c r="N269" s="11">
        <f>SalesData[[#This Row],[Sales]]-SalesData[[#This Row],[COGS]]</f>
        <v>35145</v>
      </c>
    </row>
    <row r="270" spans="1:14" hidden="1" x14ac:dyDescent="0.25">
      <c r="A270" s="10">
        <v>45474</v>
      </c>
      <c r="B270" s="9" t="s">
        <v>86</v>
      </c>
      <c r="C270" t="s">
        <v>68</v>
      </c>
      <c r="D270" t="s">
        <v>70</v>
      </c>
      <c r="E270" s="8" t="s">
        <v>77</v>
      </c>
      <c r="F270" s="8" t="s">
        <v>81</v>
      </c>
      <c r="G270">
        <v>641</v>
      </c>
      <c r="H270" s="11">
        <v>250</v>
      </c>
      <c r="I270" s="11">
        <v>15</v>
      </c>
      <c r="J270" s="11">
        <v>9615</v>
      </c>
      <c r="K270" s="11">
        <v>961.5</v>
      </c>
      <c r="L270" s="11">
        <v>8653.5</v>
      </c>
      <c r="M270" s="11">
        <v>6410</v>
      </c>
      <c r="N270" s="11">
        <f>SalesData[[#This Row],[Sales]]-SalesData[[#This Row],[COGS]]</f>
        <v>2243.5</v>
      </c>
    </row>
    <row r="271" spans="1:14" hidden="1" x14ac:dyDescent="0.25">
      <c r="A271" s="10">
        <v>45474</v>
      </c>
      <c r="B271" s="9" t="s">
        <v>87</v>
      </c>
      <c r="C271" t="s">
        <v>68</v>
      </c>
      <c r="D271" t="s">
        <v>94</v>
      </c>
      <c r="E271" s="8" t="s">
        <v>78</v>
      </c>
      <c r="F271" s="8" t="s">
        <v>81</v>
      </c>
      <c r="G271">
        <v>3199.5</v>
      </c>
      <c r="H271" s="11">
        <v>260</v>
      </c>
      <c r="I271" s="11">
        <v>15</v>
      </c>
      <c r="J271" s="11">
        <v>47992.5</v>
      </c>
      <c r="K271" s="11">
        <v>5279.1749999999993</v>
      </c>
      <c r="L271" s="11">
        <v>42713.324999999997</v>
      </c>
      <c r="M271" s="11">
        <v>31995</v>
      </c>
      <c r="N271" s="11">
        <f>SalesData[[#This Row],[Sales]]-SalesData[[#This Row],[COGS]]</f>
        <v>10718.324999999997</v>
      </c>
    </row>
    <row r="272" spans="1:14" hidden="1" x14ac:dyDescent="0.25">
      <c r="A272" s="10">
        <v>45474</v>
      </c>
      <c r="B272" s="9" t="s">
        <v>84</v>
      </c>
      <c r="C272" t="s">
        <v>74</v>
      </c>
      <c r="D272" t="s">
        <v>67</v>
      </c>
      <c r="E272" s="8" t="s">
        <v>65</v>
      </c>
      <c r="F272" s="8" t="s">
        <v>81</v>
      </c>
      <c r="G272">
        <v>2811</v>
      </c>
      <c r="H272" s="11">
        <v>3</v>
      </c>
      <c r="I272" s="11">
        <v>300</v>
      </c>
      <c r="J272" s="11">
        <v>843300</v>
      </c>
      <c r="K272" s="11">
        <v>92763</v>
      </c>
      <c r="L272" s="11">
        <v>750537</v>
      </c>
      <c r="M272" s="11">
        <v>702750</v>
      </c>
      <c r="N272" s="11">
        <f>SalesData[[#This Row],[Sales]]-SalesData[[#This Row],[COGS]]</f>
        <v>47787</v>
      </c>
    </row>
    <row r="273" spans="1:14" hidden="1" x14ac:dyDescent="0.25">
      <c r="A273" s="10">
        <v>45474</v>
      </c>
      <c r="B273" s="9" t="s">
        <v>83</v>
      </c>
      <c r="C273" t="s">
        <v>63</v>
      </c>
      <c r="D273" t="s">
        <v>64</v>
      </c>
      <c r="E273" s="8" t="s">
        <v>75</v>
      </c>
      <c r="F273" s="8" t="s">
        <v>81</v>
      </c>
      <c r="G273">
        <v>2104.5</v>
      </c>
      <c r="H273" s="11">
        <v>10</v>
      </c>
      <c r="I273" s="11">
        <v>350</v>
      </c>
      <c r="J273" s="11">
        <v>736575</v>
      </c>
      <c r="K273" s="11">
        <v>81023.25</v>
      </c>
      <c r="L273" s="11">
        <v>655551.75</v>
      </c>
      <c r="M273" s="11">
        <v>547170</v>
      </c>
      <c r="N273" s="11">
        <f>SalesData[[#This Row],[Sales]]-SalesData[[#This Row],[COGS]]</f>
        <v>108381.75</v>
      </c>
    </row>
    <row r="274" spans="1:14" hidden="1" x14ac:dyDescent="0.25">
      <c r="A274" s="10">
        <v>45474</v>
      </c>
      <c r="B274" s="9" t="s">
        <v>83</v>
      </c>
      <c r="C274" t="s">
        <v>72</v>
      </c>
      <c r="D274" t="s">
        <v>64</v>
      </c>
      <c r="E274" s="8" t="s">
        <v>75</v>
      </c>
      <c r="F274" s="8" t="s">
        <v>81</v>
      </c>
      <c r="G274">
        <v>4026</v>
      </c>
      <c r="H274" s="11">
        <v>10</v>
      </c>
      <c r="I274" s="11">
        <v>12</v>
      </c>
      <c r="J274" s="11">
        <v>48312</v>
      </c>
      <c r="K274" s="11">
        <v>5314.32</v>
      </c>
      <c r="L274" s="11">
        <v>42997.68</v>
      </c>
      <c r="M274" s="11">
        <v>12078</v>
      </c>
      <c r="N274" s="11">
        <f>SalesData[[#This Row],[Sales]]-SalesData[[#This Row],[COGS]]</f>
        <v>30919.68</v>
      </c>
    </row>
    <row r="275" spans="1:14" hidden="1" x14ac:dyDescent="0.25">
      <c r="A275" s="10">
        <v>45474</v>
      </c>
      <c r="B275" s="9" t="s">
        <v>85</v>
      </c>
      <c r="C275" t="s">
        <v>72</v>
      </c>
      <c r="D275" t="s">
        <v>69</v>
      </c>
      <c r="E275" s="8" t="s">
        <v>75</v>
      </c>
      <c r="F275" s="8" t="s">
        <v>81</v>
      </c>
      <c r="G275">
        <v>2425.5</v>
      </c>
      <c r="H275" s="11">
        <v>10</v>
      </c>
      <c r="I275" s="11">
        <v>12</v>
      </c>
      <c r="J275" s="11">
        <v>29106</v>
      </c>
      <c r="K275" s="11">
        <v>3201.66</v>
      </c>
      <c r="L275" s="11">
        <v>25904.340000000004</v>
      </c>
      <c r="M275" s="11">
        <v>7276.5</v>
      </c>
      <c r="N275" s="11">
        <f>SalesData[[#This Row],[Sales]]-SalesData[[#This Row],[COGS]]</f>
        <v>18627.840000000004</v>
      </c>
    </row>
    <row r="276" spans="1:14" hidden="1" x14ac:dyDescent="0.25">
      <c r="A276" s="10">
        <v>45474</v>
      </c>
      <c r="B276" s="9" t="s">
        <v>86</v>
      </c>
      <c r="C276" t="s">
        <v>63</v>
      </c>
      <c r="D276" t="s">
        <v>70</v>
      </c>
      <c r="E276" s="8" t="s">
        <v>76</v>
      </c>
      <c r="F276" s="8" t="s">
        <v>81</v>
      </c>
      <c r="G276">
        <v>1395</v>
      </c>
      <c r="H276" s="11">
        <v>120</v>
      </c>
      <c r="I276" s="11">
        <v>350</v>
      </c>
      <c r="J276" s="11">
        <v>488250</v>
      </c>
      <c r="K276" s="11">
        <v>58590</v>
      </c>
      <c r="L276" s="11">
        <v>429660</v>
      </c>
      <c r="M276" s="11">
        <v>362700</v>
      </c>
      <c r="N276" s="11">
        <f>SalesData[[#This Row],[Sales]]-SalesData[[#This Row],[COGS]]</f>
        <v>66960</v>
      </c>
    </row>
    <row r="277" spans="1:14" hidden="1" x14ac:dyDescent="0.25">
      <c r="A277" s="10">
        <v>45474</v>
      </c>
      <c r="B277" s="9" t="s">
        <v>85</v>
      </c>
      <c r="C277" t="s">
        <v>68</v>
      </c>
      <c r="D277" t="s">
        <v>69</v>
      </c>
      <c r="E277" s="8" t="s">
        <v>77</v>
      </c>
      <c r="F277" s="8" t="s">
        <v>81</v>
      </c>
      <c r="G277">
        <v>3874.5</v>
      </c>
      <c r="H277" s="11">
        <v>250</v>
      </c>
      <c r="I277" s="11">
        <v>15</v>
      </c>
      <c r="J277" s="11">
        <v>58117.5</v>
      </c>
      <c r="K277" s="11">
        <v>6974.0999999999995</v>
      </c>
      <c r="L277" s="11">
        <v>51143.399999999994</v>
      </c>
      <c r="M277" s="11">
        <v>38745</v>
      </c>
      <c r="N277" s="11">
        <f>SalesData[[#This Row],[Sales]]-SalesData[[#This Row],[COGS]]</f>
        <v>12398.399999999994</v>
      </c>
    </row>
    <row r="278" spans="1:14" hidden="1" x14ac:dyDescent="0.25">
      <c r="A278" s="10">
        <v>45474</v>
      </c>
      <c r="B278" s="9" t="s">
        <v>85</v>
      </c>
      <c r="C278" t="s">
        <v>63</v>
      </c>
      <c r="D278" t="s">
        <v>69</v>
      </c>
      <c r="E278" s="8" t="s">
        <v>78</v>
      </c>
      <c r="F278" s="8" t="s">
        <v>81</v>
      </c>
      <c r="G278">
        <v>3421.5</v>
      </c>
      <c r="H278" s="11">
        <v>260</v>
      </c>
      <c r="I278" s="11">
        <v>7</v>
      </c>
      <c r="J278" s="11">
        <v>23950.5</v>
      </c>
      <c r="K278" s="11">
        <v>2874.06</v>
      </c>
      <c r="L278" s="11">
        <v>21076.44</v>
      </c>
      <c r="M278" s="11">
        <v>17107.5</v>
      </c>
      <c r="N278" s="11">
        <f>SalesData[[#This Row],[Sales]]-SalesData[[#This Row],[COGS]]</f>
        <v>3968.9399999999987</v>
      </c>
    </row>
    <row r="279" spans="1:14" hidden="1" x14ac:dyDescent="0.25">
      <c r="A279" s="10">
        <v>45474</v>
      </c>
      <c r="B279" s="9" t="s">
        <v>86</v>
      </c>
      <c r="C279" t="s">
        <v>63</v>
      </c>
      <c r="D279" t="s">
        <v>70</v>
      </c>
      <c r="E279" s="8" t="s">
        <v>71</v>
      </c>
      <c r="F279" s="8" t="s">
        <v>81</v>
      </c>
      <c r="G279">
        <v>2255</v>
      </c>
      <c r="H279" s="11">
        <v>5</v>
      </c>
      <c r="I279" s="11">
        <v>20</v>
      </c>
      <c r="J279" s="11">
        <v>45100</v>
      </c>
      <c r="K279" s="11">
        <v>5863</v>
      </c>
      <c r="L279" s="11">
        <v>39237</v>
      </c>
      <c r="M279" s="11">
        <v>22550</v>
      </c>
      <c r="N279" s="11">
        <f>SalesData[[#This Row],[Sales]]-SalesData[[#This Row],[COGS]]</f>
        <v>16687</v>
      </c>
    </row>
    <row r="280" spans="1:14" hidden="1" x14ac:dyDescent="0.25">
      <c r="A280" s="10">
        <v>45474</v>
      </c>
      <c r="B280" s="9" t="s">
        <v>86</v>
      </c>
      <c r="C280" t="s">
        <v>72</v>
      </c>
      <c r="D280" t="s">
        <v>70</v>
      </c>
      <c r="E280" s="8" t="s">
        <v>75</v>
      </c>
      <c r="F280" s="8" t="s">
        <v>81</v>
      </c>
      <c r="G280">
        <v>571</v>
      </c>
      <c r="H280" s="11">
        <v>10</v>
      </c>
      <c r="I280" s="11">
        <v>12</v>
      </c>
      <c r="J280" s="11">
        <v>6852</v>
      </c>
      <c r="K280" s="11">
        <v>890.76</v>
      </c>
      <c r="L280" s="11">
        <v>5961.24</v>
      </c>
      <c r="M280" s="11">
        <v>1713</v>
      </c>
      <c r="N280" s="11">
        <f>SalesData[[#This Row],[Sales]]-SalesData[[#This Row],[COGS]]</f>
        <v>4248.24</v>
      </c>
    </row>
    <row r="281" spans="1:14" hidden="1" x14ac:dyDescent="0.25">
      <c r="A281" s="10">
        <v>45474</v>
      </c>
      <c r="B281" s="9" t="s">
        <v>86</v>
      </c>
      <c r="C281" t="s">
        <v>74</v>
      </c>
      <c r="D281" t="s">
        <v>70</v>
      </c>
      <c r="E281" s="8" t="s">
        <v>65</v>
      </c>
      <c r="F281" s="8" t="s">
        <v>81</v>
      </c>
      <c r="G281">
        <v>801</v>
      </c>
      <c r="H281" s="11">
        <v>3</v>
      </c>
      <c r="I281" s="11">
        <v>300</v>
      </c>
      <c r="J281" s="11">
        <v>240300</v>
      </c>
      <c r="K281" s="11">
        <v>33642</v>
      </c>
      <c r="L281" s="11">
        <v>206658</v>
      </c>
      <c r="M281" s="11">
        <v>200250</v>
      </c>
      <c r="N281" s="11">
        <f>SalesData[[#This Row],[Sales]]-SalesData[[#This Row],[COGS]]</f>
        <v>6408</v>
      </c>
    </row>
    <row r="282" spans="1:14" hidden="1" x14ac:dyDescent="0.25">
      <c r="A282" s="10">
        <v>45474</v>
      </c>
      <c r="B282" s="9" t="s">
        <v>87</v>
      </c>
      <c r="C282" t="s">
        <v>74</v>
      </c>
      <c r="D282" t="s">
        <v>94</v>
      </c>
      <c r="E282" s="8" t="s">
        <v>76</v>
      </c>
      <c r="F282" s="8" t="s">
        <v>81</v>
      </c>
      <c r="G282">
        <v>2460</v>
      </c>
      <c r="H282" s="11">
        <v>120</v>
      </c>
      <c r="I282" s="11">
        <v>300</v>
      </c>
      <c r="J282" s="11">
        <v>738000</v>
      </c>
      <c r="K282" s="11">
        <v>103320</v>
      </c>
      <c r="L282" s="11">
        <v>634680</v>
      </c>
      <c r="M282" s="11">
        <v>615000</v>
      </c>
      <c r="N282" s="11">
        <f>SalesData[[#This Row],[Sales]]-SalesData[[#This Row],[COGS]]</f>
        <v>19680</v>
      </c>
    </row>
    <row r="283" spans="1:14" hidden="1" x14ac:dyDescent="0.25">
      <c r="A283" s="10">
        <v>45474</v>
      </c>
      <c r="B283" s="9" t="s">
        <v>83</v>
      </c>
      <c r="C283" t="s">
        <v>63</v>
      </c>
      <c r="D283" t="s">
        <v>64</v>
      </c>
      <c r="E283" s="8" t="s">
        <v>77</v>
      </c>
      <c r="F283" s="8" t="s">
        <v>81</v>
      </c>
      <c r="G283">
        <v>865.5</v>
      </c>
      <c r="H283" s="11">
        <v>250</v>
      </c>
      <c r="I283" s="11">
        <v>20</v>
      </c>
      <c r="J283" s="11">
        <v>17310</v>
      </c>
      <c r="K283" s="11">
        <v>2596.5</v>
      </c>
      <c r="L283" s="11">
        <v>14713.5</v>
      </c>
      <c r="M283" s="11">
        <v>8655</v>
      </c>
      <c r="N283" s="11">
        <f>SalesData[[#This Row],[Sales]]-SalesData[[#This Row],[COGS]]</f>
        <v>6058.5</v>
      </c>
    </row>
    <row r="284" spans="1:14" hidden="1" x14ac:dyDescent="0.25">
      <c r="A284" s="10">
        <v>45474</v>
      </c>
      <c r="B284" s="9" t="s">
        <v>84</v>
      </c>
      <c r="C284" t="s">
        <v>68</v>
      </c>
      <c r="D284" t="s">
        <v>67</v>
      </c>
      <c r="E284" s="8" t="s">
        <v>77</v>
      </c>
      <c r="F284" s="8" t="s">
        <v>81</v>
      </c>
      <c r="G284">
        <v>492</v>
      </c>
      <c r="H284" s="11">
        <v>250</v>
      </c>
      <c r="I284" s="11">
        <v>15</v>
      </c>
      <c r="J284" s="11">
        <v>7380</v>
      </c>
      <c r="K284" s="11">
        <v>1107</v>
      </c>
      <c r="L284" s="11">
        <v>6273</v>
      </c>
      <c r="M284" s="11">
        <v>4920</v>
      </c>
      <c r="N284" s="11">
        <f>SalesData[[#This Row],[Sales]]-SalesData[[#This Row],[COGS]]</f>
        <v>1353</v>
      </c>
    </row>
    <row r="285" spans="1:14" hidden="1" x14ac:dyDescent="0.25">
      <c r="A285" s="10">
        <v>45505</v>
      </c>
      <c r="B285" s="9" t="s">
        <v>86</v>
      </c>
      <c r="C285" t="s">
        <v>74</v>
      </c>
      <c r="D285" t="s">
        <v>70</v>
      </c>
      <c r="E285" s="8" t="s">
        <v>71</v>
      </c>
      <c r="F285" s="8" t="s">
        <v>66</v>
      </c>
      <c r="G285">
        <v>958</v>
      </c>
      <c r="H285" s="11">
        <v>5</v>
      </c>
      <c r="I285" s="11">
        <v>300</v>
      </c>
      <c r="J285" s="11">
        <v>287400</v>
      </c>
      <c r="K285" s="11">
        <v>0</v>
      </c>
      <c r="L285" s="11">
        <v>287400</v>
      </c>
      <c r="M285" s="11">
        <v>239500</v>
      </c>
      <c r="N285" s="11">
        <f>SalesData[[#This Row],[Sales]]-SalesData[[#This Row],[COGS]]</f>
        <v>47900</v>
      </c>
    </row>
    <row r="286" spans="1:14" hidden="1" x14ac:dyDescent="0.25">
      <c r="A286" s="10">
        <v>45505</v>
      </c>
      <c r="B286" s="9" t="s">
        <v>86</v>
      </c>
      <c r="C286" t="s">
        <v>63</v>
      </c>
      <c r="D286" t="s">
        <v>70</v>
      </c>
      <c r="E286" s="8" t="s">
        <v>75</v>
      </c>
      <c r="F286" s="8" t="s">
        <v>66</v>
      </c>
      <c r="G286">
        <v>883</v>
      </c>
      <c r="H286" s="11">
        <v>10</v>
      </c>
      <c r="I286" s="11">
        <v>7</v>
      </c>
      <c r="J286" s="11">
        <v>6181</v>
      </c>
      <c r="K286" s="11">
        <v>0</v>
      </c>
      <c r="L286" s="11">
        <v>6181</v>
      </c>
      <c r="M286" s="11">
        <v>4415</v>
      </c>
      <c r="N286" s="11">
        <f>SalesData[[#This Row],[Sales]]-SalesData[[#This Row],[COGS]]</f>
        <v>1766</v>
      </c>
    </row>
    <row r="287" spans="1:14" hidden="1" x14ac:dyDescent="0.25">
      <c r="A287" s="10">
        <v>45505</v>
      </c>
      <c r="B287" s="9" t="s">
        <v>87</v>
      </c>
      <c r="C287" t="s">
        <v>73</v>
      </c>
      <c r="D287" t="s">
        <v>94</v>
      </c>
      <c r="E287" s="8" t="s">
        <v>76</v>
      </c>
      <c r="F287" s="8" t="s">
        <v>66</v>
      </c>
      <c r="G287">
        <v>2821</v>
      </c>
      <c r="H287" s="11">
        <v>120</v>
      </c>
      <c r="I287" s="11">
        <v>125</v>
      </c>
      <c r="J287" s="11">
        <v>352625</v>
      </c>
      <c r="K287" s="11">
        <v>0</v>
      </c>
      <c r="L287" s="11">
        <v>352625</v>
      </c>
      <c r="M287" s="11">
        <v>338520</v>
      </c>
      <c r="N287" s="11">
        <f>SalesData[[#This Row],[Sales]]-SalesData[[#This Row],[COGS]]</f>
        <v>14105</v>
      </c>
    </row>
    <row r="288" spans="1:14" x14ac:dyDescent="0.25">
      <c r="A288" s="10">
        <v>45505</v>
      </c>
      <c r="B288" s="9" t="s">
        <v>87</v>
      </c>
      <c r="C288" t="s">
        <v>72</v>
      </c>
      <c r="D288" t="s">
        <v>94</v>
      </c>
      <c r="E288" s="8" t="s">
        <v>78</v>
      </c>
      <c r="F288" s="8" t="s">
        <v>66</v>
      </c>
      <c r="G288">
        <v>2141</v>
      </c>
      <c r="H288" s="11">
        <v>260</v>
      </c>
      <c r="I288" s="11">
        <v>12</v>
      </c>
      <c r="J288" s="11">
        <v>25692</v>
      </c>
      <c r="K288" s="11">
        <v>0</v>
      </c>
      <c r="L288" s="11">
        <v>25692</v>
      </c>
      <c r="M288" s="11">
        <v>6423</v>
      </c>
      <c r="N288" s="11">
        <f>SalesData[[#This Row],[Sales]]-SalesData[[#This Row],[COGS]]</f>
        <v>19269</v>
      </c>
    </row>
    <row r="289" spans="1:14" hidden="1" x14ac:dyDescent="0.25">
      <c r="A289" s="10">
        <v>45505</v>
      </c>
      <c r="B289" s="9" t="s">
        <v>83</v>
      </c>
      <c r="C289" t="s">
        <v>63</v>
      </c>
      <c r="D289" t="s">
        <v>64</v>
      </c>
      <c r="E289" s="8" t="s">
        <v>71</v>
      </c>
      <c r="F289" s="8" t="s">
        <v>79</v>
      </c>
      <c r="G289">
        <v>1830</v>
      </c>
      <c r="H289" s="11">
        <v>5</v>
      </c>
      <c r="I289" s="11">
        <v>7</v>
      </c>
      <c r="J289" s="11">
        <v>12810</v>
      </c>
      <c r="K289" s="11">
        <v>128.1</v>
      </c>
      <c r="L289" s="11">
        <v>12681.9</v>
      </c>
      <c r="M289" s="11">
        <v>9150</v>
      </c>
      <c r="N289" s="11">
        <f>SalesData[[#This Row],[Sales]]-SalesData[[#This Row],[COGS]]</f>
        <v>3531.8999999999996</v>
      </c>
    </row>
    <row r="290" spans="1:14" hidden="1" x14ac:dyDescent="0.25">
      <c r="A290" s="10">
        <v>45505</v>
      </c>
      <c r="B290" s="9" t="s">
        <v>83</v>
      </c>
      <c r="C290" t="s">
        <v>73</v>
      </c>
      <c r="D290" t="s">
        <v>64</v>
      </c>
      <c r="E290" s="8" t="s">
        <v>76</v>
      </c>
      <c r="F290" s="8" t="s">
        <v>79</v>
      </c>
      <c r="G290">
        <v>923</v>
      </c>
      <c r="H290" s="11">
        <v>120</v>
      </c>
      <c r="I290" s="11">
        <v>125</v>
      </c>
      <c r="J290" s="11">
        <v>115375</v>
      </c>
      <c r="K290" s="11">
        <v>1153.75</v>
      </c>
      <c r="L290" s="11">
        <v>114221.25</v>
      </c>
      <c r="M290" s="11">
        <v>110760</v>
      </c>
      <c r="N290" s="11">
        <f>SalesData[[#This Row],[Sales]]-SalesData[[#This Row],[COGS]]</f>
        <v>3461.25</v>
      </c>
    </row>
    <row r="291" spans="1:14" hidden="1" x14ac:dyDescent="0.25">
      <c r="A291" s="10">
        <v>45505</v>
      </c>
      <c r="B291" s="9" t="s">
        <v>83</v>
      </c>
      <c r="C291" t="s">
        <v>74</v>
      </c>
      <c r="D291" t="s">
        <v>64</v>
      </c>
      <c r="E291" s="8" t="s">
        <v>77</v>
      </c>
      <c r="F291" s="8" t="s">
        <v>79</v>
      </c>
      <c r="G291">
        <v>1874</v>
      </c>
      <c r="H291" s="11">
        <v>250</v>
      </c>
      <c r="I291" s="11">
        <v>300</v>
      </c>
      <c r="J291" s="11">
        <v>562200</v>
      </c>
      <c r="K291" s="11">
        <v>16866</v>
      </c>
      <c r="L291" s="11">
        <v>545334</v>
      </c>
      <c r="M291" s="11">
        <v>468500</v>
      </c>
      <c r="N291" s="11">
        <f>SalesData[[#This Row],[Sales]]-SalesData[[#This Row],[COGS]]</f>
        <v>76834</v>
      </c>
    </row>
    <row r="292" spans="1:14" hidden="1" x14ac:dyDescent="0.25">
      <c r="A292" s="10">
        <v>45505</v>
      </c>
      <c r="B292" s="9" t="s">
        <v>86</v>
      </c>
      <c r="C292" t="s">
        <v>63</v>
      </c>
      <c r="D292" t="s">
        <v>70</v>
      </c>
      <c r="E292" s="8" t="s">
        <v>77</v>
      </c>
      <c r="F292" s="8" t="s">
        <v>79</v>
      </c>
      <c r="G292">
        <v>1642</v>
      </c>
      <c r="H292" s="11">
        <v>250</v>
      </c>
      <c r="I292" s="11">
        <v>350</v>
      </c>
      <c r="J292" s="11">
        <v>574700</v>
      </c>
      <c r="K292" s="11">
        <v>17241</v>
      </c>
      <c r="L292" s="11">
        <v>557459</v>
      </c>
      <c r="M292" s="11">
        <v>426920</v>
      </c>
      <c r="N292" s="11">
        <f>SalesData[[#This Row],[Sales]]-SalesData[[#This Row],[COGS]]</f>
        <v>130539</v>
      </c>
    </row>
    <row r="293" spans="1:14" hidden="1" x14ac:dyDescent="0.25">
      <c r="A293" s="10">
        <v>45505</v>
      </c>
      <c r="B293" s="9" t="s">
        <v>84</v>
      </c>
      <c r="C293" t="s">
        <v>74</v>
      </c>
      <c r="D293" t="s">
        <v>67</v>
      </c>
      <c r="E293" s="8" t="s">
        <v>71</v>
      </c>
      <c r="F293" s="8" t="s">
        <v>79</v>
      </c>
      <c r="G293">
        <v>1859</v>
      </c>
      <c r="H293" s="11">
        <v>5</v>
      </c>
      <c r="I293" s="11">
        <v>300</v>
      </c>
      <c r="J293" s="11">
        <v>557700</v>
      </c>
      <c r="K293" s="11">
        <v>22308</v>
      </c>
      <c r="L293" s="11">
        <v>535392</v>
      </c>
      <c r="M293" s="11">
        <v>464750</v>
      </c>
      <c r="N293" s="11">
        <f>SalesData[[#This Row],[Sales]]-SalesData[[#This Row],[COGS]]</f>
        <v>70642</v>
      </c>
    </row>
    <row r="294" spans="1:14" hidden="1" x14ac:dyDescent="0.25">
      <c r="A294" s="10">
        <v>45505</v>
      </c>
      <c r="B294" s="9" t="s">
        <v>86</v>
      </c>
      <c r="C294" t="s">
        <v>72</v>
      </c>
      <c r="D294" t="s">
        <v>70</v>
      </c>
      <c r="E294" s="8" t="s">
        <v>78</v>
      </c>
      <c r="F294" s="8" t="s">
        <v>80</v>
      </c>
      <c r="G294">
        <v>1123</v>
      </c>
      <c r="H294" s="11">
        <v>260</v>
      </c>
      <c r="I294" s="11">
        <v>12</v>
      </c>
      <c r="J294" s="11">
        <v>13476</v>
      </c>
      <c r="K294" s="11">
        <v>673.8</v>
      </c>
      <c r="L294" s="11">
        <v>12802.2</v>
      </c>
      <c r="M294" s="11">
        <v>3369</v>
      </c>
      <c r="N294" s="11">
        <f>SalesData[[#This Row],[Sales]]-SalesData[[#This Row],[COGS]]</f>
        <v>9433.2000000000007</v>
      </c>
    </row>
    <row r="295" spans="1:14" hidden="1" x14ac:dyDescent="0.25">
      <c r="A295" s="10">
        <v>45505</v>
      </c>
      <c r="B295" s="9" t="s">
        <v>87</v>
      </c>
      <c r="C295" t="s">
        <v>63</v>
      </c>
      <c r="D295" t="s">
        <v>94</v>
      </c>
      <c r="E295" s="8" t="s">
        <v>76</v>
      </c>
      <c r="F295" s="8" t="s">
        <v>80</v>
      </c>
      <c r="G295">
        <v>2832</v>
      </c>
      <c r="H295" s="11">
        <v>120</v>
      </c>
      <c r="I295" s="11">
        <v>20</v>
      </c>
      <c r="J295" s="11">
        <v>56640</v>
      </c>
      <c r="K295" s="11">
        <v>2832</v>
      </c>
      <c r="L295" s="11">
        <v>53808</v>
      </c>
      <c r="M295" s="11">
        <v>28320</v>
      </c>
      <c r="N295" s="11">
        <f>SalesData[[#This Row],[Sales]]-SalesData[[#This Row],[COGS]]</f>
        <v>25488</v>
      </c>
    </row>
    <row r="296" spans="1:14" hidden="1" x14ac:dyDescent="0.25">
      <c r="A296" s="10">
        <v>45505</v>
      </c>
      <c r="B296" s="9" t="s">
        <v>85</v>
      </c>
      <c r="C296" t="s">
        <v>63</v>
      </c>
      <c r="D296" t="s">
        <v>69</v>
      </c>
      <c r="E296" s="8" t="s">
        <v>76</v>
      </c>
      <c r="F296" s="8" t="s">
        <v>80</v>
      </c>
      <c r="G296">
        <v>1579</v>
      </c>
      <c r="H296" s="11">
        <v>120</v>
      </c>
      <c r="I296" s="11">
        <v>20</v>
      </c>
      <c r="J296" s="11">
        <v>31580</v>
      </c>
      <c r="K296" s="11">
        <v>1579</v>
      </c>
      <c r="L296" s="11">
        <v>30001</v>
      </c>
      <c r="M296" s="11">
        <v>15790</v>
      </c>
      <c r="N296" s="11">
        <f>SalesData[[#This Row],[Sales]]-SalesData[[#This Row],[COGS]]</f>
        <v>14211</v>
      </c>
    </row>
    <row r="297" spans="1:14" hidden="1" x14ac:dyDescent="0.25">
      <c r="A297" s="10">
        <v>45505</v>
      </c>
      <c r="B297" s="9" t="s">
        <v>83</v>
      </c>
      <c r="C297" t="s">
        <v>63</v>
      </c>
      <c r="D297" t="s">
        <v>64</v>
      </c>
      <c r="E297" s="8" t="s">
        <v>78</v>
      </c>
      <c r="F297" s="8" t="s">
        <v>80</v>
      </c>
      <c r="G297">
        <v>552</v>
      </c>
      <c r="H297" s="11">
        <v>260</v>
      </c>
      <c r="I297" s="11">
        <v>350</v>
      </c>
      <c r="J297" s="11">
        <v>193200</v>
      </c>
      <c r="K297" s="11">
        <v>9660</v>
      </c>
      <c r="L297" s="11">
        <v>183540</v>
      </c>
      <c r="M297" s="11">
        <v>143520</v>
      </c>
      <c r="N297" s="11">
        <f>SalesData[[#This Row],[Sales]]-SalesData[[#This Row],[COGS]]</f>
        <v>40020</v>
      </c>
    </row>
    <row r="298" spans="1:14" hidden="1" x14ac:dyDescent="0.25">
      <c r="A298" s="10">
        <v>45505</v>
      </c>
      <c r="B298" s="9" t="s">
        <v>87</v>
      </c>
      <c r="C298" t="s">
        <v>68</v>
      </c>
      <c r="D298" t="s">
        <v>94</v>
      </c>
      <c r="E298" s="8" t="s">
        <v>75</v>
      </c>
      <c r="F298" s="8" t="s">
        <v>80</v>
      </c>
      <c r="G298">
        <v>2198</v>
      </c>
      <c r="H298" s="11">
        <v>10</v>
      </c>
      <c r="I298" s="11">
        <v>15</v>
      </c>
      <c r="J298" s="11">
        <v>32970</v>
      </c>
      <c r="K298" s="11">
        <v>1978.2</v>
      </c>
      <c r="L298" s="11">
        <v>30991.8</v>
      </c>
      <c r="M298" s="11">
        <v>21980</v>
      </c>
      <c r="N298" s="11">
        <f>SalesData[[#This Row],[Sales]]-SalesData[[#This Row],[COGS]]</f>
        <v>9011.7999999999993</v>
      </c>
    </row>
    <row r="299" spans="1:14" hidden="1" x14ac:dyDescent="0.25">
      <c r="A299" s="10">
        <v>45505</v>
      </c>
      <c r="B299" s="9" t="s">
        <v>84</v>
      </c>
      <c r="C299" t="s">
        <v>68</v>
      </c>
      <c r="D299" t="s">
        <v>67</v>
      </c>
      <c r="E299" s="8" t="s">
        <v>75</v>
      </c>
      <c r="F299" s="8" t="s">
        <v>80</v>
      </c>
      <c r="G299">
        <v>1743</v>
      </c>
      <c r="H299" s="11">
        <v>10</v>
      </c>
      <c r="I299" s="11">
        <v>15</v>
      </c>
      <c r="J299" s="11">
        <v>26145</v>
      </c>
      <c r="K299" s="11">
        <v>1568.7</v>
      </c>
      <c r="L299" s="11">
        <v>24576.3</v>
      </c>
      <c r="M299" s="11">
        <v>17430</v>
      </c>
      <c r="N299" s="11">
        <f>SalesData[[#This Row],[Sales]]-SalesData[[#This Row],[COGS]]</f>
        <v>7146.2999999999993</v>
      </c>
    </row>
    <row r="300" spans="1:14" hidden="1" x14ac:dyDescent="0.25">
      <c r="A300" s="10">
        <v>45505</v>
      </c>
      <c r="B300" s="9" t="s">
        <v>84</v>
      </c>
      <c r="C300" t="s">
        <v>63</v>
      </c>
      <c r="D300" t="s">
        <v>67</v>
      </c>
      <c r="E300" s="8" t="s">
        <v>76</v>
      </c>
      <c r="F300" s="8" t="s">
        <v>80</v>
      </c>
      <c r="G300">
        <v>1001</v>
      </c>
      <c r="H300" s="11">
        <v>120</v>
      </c>
      <c r="I300" s="11">
        <v>20</v>
      </c>
      <c r="J300" s="11">
        <v>20020</v>
      </c>
      <c r="K300" s="11">
        <v>1201.2</v>
      </c>
      <c r="L300" s="11">
        <v>18818.8</v>
      </c>
      <c r="M300" s="11">
        <v>10010</v>
      </c>
      <c r="N300" s="11">
        <f>SalesData[[#This Row],[Sales]]-SalesData[[#This Row],[COGS]]</f>
        <v>8808.7999999999993</v>
      </c>
    </row>
    <row r="301" spans="1:14" hidden="1" x14ac:dyDescent="0.25">
      <c r="A301" s="10">
        <v>45505</v>
      </c>
      <c r="B301" s="9" t="s">
        <v>83</v>
      </c>
      <c r="C301" t="s">
        <v>72</v>
      </c>
      <c r="D301" t="s">
        <v>64</v>
      </c>
      <c r="E301" s="8" t="s">
        <v>65</v>
      </c>
      <c r="F301" s="8" t="s">
        <v>80</v>
      </c>
      <c r="G301">
        <v>1884</v>
      </c>
      <c r="H301" s="11">
        <v>3</v>
      </c>
      <c r="I301" s="11">
        <v>12</v>
      </c>
      <c r="J301" s="11">
        <v>22608</v>
      </c>
      <c r="K301" s="11">
        <v>1582.56</v>
      </c>
      <c r="L301" s="11">
        <v>21025.439999999999</v>
      </c>
      <c r="M301" s="11">
        <v>5652</v>
      </c>
      <c r="N301" s="11">
        <f>SalesData[[#This Row],[Sales]]-SalesData[[#This Row],[COGS]]</f>
        <v>15373.439999999999</v>
      </c>
    </row>
    <row r="302" spans="1:14" hidden="1" x14ac:dyDescent="0.25">
      <c r="A302" s="10">
        <v>45505</v>
      </c>
      <c r="B302" s="9" t="s">
        <v>85</v>
      </c>
      <c r="C302" t="s">
        <v>68</v>
      </c>
      <c r="D302" t="s">
        <v>69</v>
      </c>
      <c r="E302" s="8" t="s">
        <v>75</v>
      </c>
      <c r="F302" s="8" t="s">
        <v>80</v>
      </c>
      <c r="G302">
        <v>2101</v>
      </c>
      <c r="H302" s="11">
        <v>10</v>
      </c>
      <c r="I302" s="11">
        <v>15</v>
      </c>
      <c r="J302" s="11">
        <v>31515</v>
      </c>
      <c r="K302" s="11">
        <v>2206.0500000000002</v>
      </c>
      <c r="L302" s="11">
        <v>29308.95</v>
      </c>
      <c r="M302" s="11">
        <v>21010</v>
      </c>
      <c r="N302" s="11">
        <f>SalesData[[#This Row],[Sales]]-SalesData[[#This Row],[COGS]]</f>
        <v>8298.9500000000007</v>
      </c>
    </row>
    <row r="303" spans="1:14" hidden="1" x14ac:dyDescent="0.25">
      <c r="A303" s="10">
        <v>45505</v>
      </c>
      <c r="B303" s="9" t="s">
        <v>86</v>
      </c>
      <c r="C303" t="s">
        <v>63</v>
      </c>
      <c r="D303" t="s">
        <v>70</v>
      </c>
      <c r="E303" s="8" t="s">
        <v>76</v>
      </c>
      <c r="F303" s="8" t="s">
        <v>80</v>
      </c>
      <c r="G303">
        <v>609</v>
      </c>
      <c r="H303" s="11">
        <v>120</v>
      </c>
      <c r="I303" s="11">
        <v>20</v>
      </c>
      <c r="J303" s="11">
        <v>12180</v>
      </c>
      <c r="K303" s="11">
        <v>852.6</v>
      </c>
      <c r="L303" s="11">
        <v>11327.4</v>
      </c>
      <c r="M303" s="11">
        <v>6090</v>
      </c>
      <c r="N303" s="11">
        <f>SalesData[[#This Row],[Sales]]-SalesData[[#This Row],[COGS]]</f>
        <v>5237.3999999999996</v>
      </c>
    </row>
    <row r="304" spans="1:14" hidden="1" x14ac:dyDescent="0.25">
      <c r="A304" s="10">
        <v>45505</v>
      </c>
      <c r="B304" s="9" t="s">
        <v>86</v>
      </c>
      <c r="C304" t="s">
        <v>73</v>
      </c>
      <c r="D304" t="s">
        <v>70</v>
      </c>
      <c r="E304" s="8" t="s">
        <v>65</v>
      </c>
      <c r="F304" s="8" t="s">
        <v>80</v>
      </c>
      <c r="G304">
        <v>1540</v>
      </c>
      <c r="H304" s="11">
        <v>3</v>
      </c>
      <c r="I304" s="11">
        <v>125</v>
      </c>
      <c r="J304" s="11">
        <v>192500</v>
      </c>
      <c r="K304" s="11">
        <v>15400</v>
      </c>
      <c r="L304" s="11">
        <v>177100</v>
      </c>
      <c r="M304" s="11">
        <v>184800</v>
      </c>
      <c r="N304" s="11">
        <f>SalesData[[#This Row],[Sales]]-SalesData[[#This Row],[COGS]]</f>
        <v>-7700</v>
      </c>
    </row>
    <row r="305" spans="1:14" hidden="1" x14ac:dyDescent="0.25">
      <c r="A305" s="10">
        <v>45505</v>
      </c>
      <c r="B305" s="9" t="s">
        <v>85</v>
      </c>
      <c r="C305" t="s">
        <v>74</v>
      </c>
      <c r="D305" t="s">
        <v>69</v>
      </c>
      <c r="E305" s="8" t="s">
        <v>71</v>
      </c>
      <c r="F305" s="8" t="s">
        <v>80</v>
      </c>
      <c r="G305">
        <v>1562</v>
      </c>
      <c r="H305" s="11">
        <v>5</v>
      </c>
      <c r="I305" s="11">
        <v>300</v>
      </c>
      <c r="J305" s="11">
        <v>468600</v>
      </c>
      <c r="K305" s="11">
        <v>37488</v>
      </c>
      <c r="L305" s="11">
        <v>431112</v>
      </c>
      <c r="M305" s="11">
        <v>390500</v>
      </c>
      <c r="N305" s="11">
        <f>SalesData[[#This Row],[Sales]]-SalesData[[#This Row],[COGS]]</f>
        <v>40612</v>
      </c>
    </row>
    <row r="306" spans="1:14" hidden="1" x14ac:dyDescent="0.25">
      <c r="A306" s="10">
        <v>45505</v>
      </c>
      <c r="B306" s="9" t="s">
        <v>87</v>
      </c>
      <c r="C306" t="s">
        <v>63</v>
      </c>
      <c r="D306" t="s">
        <v>94</v>
      </c>
      <c r="E306" s="8" t="s">
        <v>75</v>
      </c>
      <c r="F306" s="8" t="s">
        <v>80</v>
      </c>
      <c r="G306">
        <v>678</v>
      </c>
      <c r="H306" s="11">
        <v>10</v>
      </c>
      <c r="I306" s="11">
        <v>7</v>
      </c>
      <c r="J306" s="11">
        <v>4746</v>
      </c>
      <c r="K306" s="11">
        <v>379.68</v>
      </c>
      <c r="L306" s="11">
        <v>4366.32</v>
      </c>
      <c r="M306" s="11">
        <v>3390</v>
      </c>
      <c r="N306" s="11">
        <f>SalesData[[#This Row],[Sales]]-SalesData[[#This Row],[COGS]]</f>
        <v>976.31999999999971</v>
      </c>
    </row>
    <row r="307" spans="1:14" hidden="1" x14ac:dyDescent="0.25">
      <c r="A307" s="10">
        <v>45505</v>
      </c>
      <c r="B307" s="9" t="s">
        <v>84</v>
      </c>
      <c r="C307" t="s">
        <v>63</v>
      </c>
      <c r="D307" t="s">
        <v>67</v>
      </c>
      <c r="E307" s="8" t="s">
        <v>75</v>
      </c>
      <c r="F307" s="8" t="s">
        <v>80</v>
      </c>
      <c r="G307">
        <v>1598</v>
      </c>
      <c r="H307" s="11">
        <v>10</v>
      </c>
      <c r="I307" s="11">
        <v>7</v>
      </c>
      <c r="J307" s="11">
        <v>11186</v>
      </c>
      <c r="K307" s="11">
        <v>894.88</v>
      </c>
      <c r="L307" s="11">
        <v>10291.120000000001</v>
      </c>
      <c r="M307" s="11">
        <v>7990</v>
      </c>
      <c r="N307" s="11">
        <f>SalesData[[#This Row],[Sales]]-SalesData[[#This Row],[COGS]]</f>
        <v>2301.1200000000008</v>
      </c>
    </row>
    <row r="308" spans="1:14" hidden="1" x14ac:dyDescent="0.25">
      <c r="A308" s="10">
        <v>45505</v>
      </c>
      <c r="B308" s="9" t="s">
        <v>85</v>
      </c>
      <c r="C308" t="s">
        <v>63</v>
      </c>
      <c r="D308" t="s">
        <v>69</v>
      </c>
      <c r="E308" s="8" t="s">
        <v>77</v>
      </c>
      <c r="F308" s="8" t="s">
        <v>80</v>
      </c>
      <c r="G308">
        <v>381</v>
      </c>
      <c r="H308" s="11">
        <v>250</v>
      </c>
      <c r="I308" s="11">
        <v>350</v>
      </c>
      <c r="J308" s="11">
        <v>133350</v>
      </c>
      <c r="K308" s="11">
        <v>10668</v>
      </c>
      <c r="L308" s="11">
        <v>122682</v>
      </c>
      <c r="M308" s="11">
        <v>99060</v>
      </c>
      <c r="N308" s="11">
        <f>SalesData[[#This Row],[Sales]]-SalesData[[#This Row],[COGS]]</f>
        <v>23622</v>
      </c>
    </row>
    <row r="309" spans="1:14" hidden="1" x14ac:dyDescent="0.25">
      <c r="A309" s="10">
        <v>45505</v>
      </c>
      <c r="B309" s="9" t="s">
        <v>84</v>
      </c>
      <c r="C309" t="s">
        <v>63</v>
      </c>
      <c r="D309" t="s">
        <v>67</v>
      </c>
      <c r="E309" s="8" t="s">
        <v>77</v>
      </c>
      <c r="F309" s="8" t="s">
        <v>80</v>
      </c>
      <c r="G309">
        <v>422</v>
      </c>
      <c r="H309" s="11">
        <v>250</v>
      </c>
      <c r="I309" s="11">
        <v>350</v>
      </c>
      <c r="J309" s="11">
        <v>147700</v>
      </c>
      <c r="K309" s="11">
        <v>11816</v>
      </c>
      <c r="L309" s="11">
        <v>135884</v>
      </c>
      <c r="M309" s="11">
        <v>109720</v>
      </c>
      <c r="N309" s="11">
        <f>SalesData[[#This Row],[Sales]]-SalesData[[#This Row],[COGS]]</f>
        <v>26164</v>
      </c>
    </row>
    <row r="310" spans="1:14" hidden="1" x14ac:dyDescent="0.25">
      <c r="A310" s="10">
        <v>45505</v>
      </c>
      <c r="B310" s="9" t="s">
        <v>87</v>
      </c>
      <c r="C310" t="s">
        <v>63</v>
      </c>
      <c r="D310" t="s">
        <v>94</v>
      </c>
      <c r="E310" s="8" t="s">
        <v>77</v>
      </c>
      <c r="F310" s="8" t="s">
        <v>81</v>
      </c>
      <c r="G310">
        <v>2807</v>
      </c>
      <c r="H310" s="11">
        <v>250</v>
      </c>
      <c r="I310" s="11">
        <v>350</v>
      </c>
      <c r="J310" s="11">
        <v>982450</v>
      </c>
      <c r="K310" s="11">
        <v>98245</v>
      </c>
      <c r="L310" s="11">
        <v>884205</v>
      </c>
      <c r="M310" s="11">
        <v>729820</v>
      </c>
      <c r="N310" s="11">
        <f>SalesData[[#This Row],[Sales]]-SalesData[[#This Row],[COGS]]</f>
        <v>154385</v>
      </c>
    </row>
    <row r="311" spans="1:14" hidden="1" x14ac:dyDescent="0.25">
      <c r="A311" s="10">
        <v>45505</v>
      </c>
      <c r="B311" s="9" t="s">
        <v>84</v>
      </c>
      <c r="C311" t="s">
        <v>72</v>
      </c>
      <c r="D311" t="s">
        <v>67</v>
      </c>
      <c r="E311" s="8" t="s">
        <v>78</v>
      </c>
      <c r="F311" s="8" t="s">
        <v>81</v>
      </c>
      <c r="G311">
        <v>2574</v>
      </c>
      <c r="H311" s="11">
        <v>260</v>
      </c>
      <c r="I311" s="11">
        <v>12</v>
      </c>
      <c r="J311" s="11">
        <v>30888</v>
      </c>
      <c r="K311" s="11">
        <v>3088.8</v>
      </c>
      <c r="L311" s="11">
        <v>27799.200000000001</v>
      </c>
      <c r="M311" s="11">
        <v>7722</v>
      </c>
      <c r="N311" s="11">
        <f>SalesData[[#This Row],[Sales]]-SalesData[[#This Row],[COGS]]</f>
        <v>20077.2</v>
      </c>
    </row>
    <row r="312" spans="1:14" hidden="1" x14ac:dyDescent="0.25">
      <c r="A312" s="10">
        <v>45505</v>
      </c>
      <c r="B312" s="9" t="s">
        <v>83</v>
      </c>
      <c r="C312" t="s">
        <v>63</v>
      </c>
      <c r="D312" t="s">
        <v>64</v>
      </c>
      <c r="E312" s="8" t="s">
        <v>75</v>
      </c>
      <c r="F312" s="8" t="s">
        <v>81</v>
      </c>
      <c r="G312">
        <v>2394</v>
      </c>
      <c r="H312" s="11">
        <v>10</v>
      </c>
      <c r="I312" s="11">
        <v>20</v>
      </c>
      <c r="J312" s="11">
        <v>47880</v>
      </c>
      <c r="K312" s="11">
        <v>5266.8</v>
      </c>
      <c r="L312" s="11">
        <v>42613.2</v>
      </c>
      <c r="M312" s="11">
        <v>23940</v>
      </c>
      <c r="N312" s="11">
        <f>SalesData[[#This Row],[Sales]]-SalesData[[#This Row],[COGS]]</f>
        <v>18673.199999999997</v>
      </c>
    </row>
    <row r="313" spans="1:14" hidden="1" x14ac:dyDescent="0.25">
      <c r="A313" s="10">
        <v>45505</v>
      </c>
      <c r="B313" s="9" t="s">
        <v>86</v>
      </c>
      <c r="C313" t="s">
        <v>68</v>
      </c>
      <c r="D313" t="s">
        <v>70</v>
      </c>
      <c r="E313" s="8" t="s">
        <v>75</v>
      </c>
      <c r="F313" s="8" t="s">
        <v>81</v>
      </c>
      <c r="G313">
        <v>1984</v>
      </c>
      <c r="H313" s="11">
        <v>10</v>
      </c>
      <c r="I313" s="11">
        <v>15</v>
      </c>
      <c r="J313" s="11">
        <v>29760</v>
      </c>
      <c r="K313" s="11">
        <v>3273.6</v>
      </c>
      <c r="L313" s="11">
        <v>26486.400000000001</v>
      </c>
      <c r="M313" s="11">
        <v>19840</v>
      </c>
      <c r="N313" s="11">
        <f>SalesData[[#This Row],[Sales]]-SalesData[[#This Row],[COGS]]</f>
        <v>6646.4000000000015</v>
      </c>
    </row>
    <row r="314" spans="1:14" hidden="1" x14ac:dyDescent="0.25">
      <c r="A314" s="10">
        <v>45505</v>
      </c>
      <c r="B314" s="9" t="s">
        <v>85</v>
      </c>
      <c r="C314" t="s">
        <v>63</v>
      </c>
      <c r="D314" t="s">
        <v>69</v>
      </c>
      <c r="E314" s="8" t="s">
        <v>75</v>
      </c>
      <c r="F314" s="8" t="s">
        <v>81</v>
      </c>
      <c r="G314">
        <v>2696</v>
      </c>
      <c r="H314" s="11">
        <v>10</v>
      </c>
      <c r="I314" s="11">
        <v>7</v>
      </c>
      <c r="J314" s="11">
        <v>18872</v>
      </c>
      <c r="K314" s="11">
        <v>2453.36</v>
      </c>
      <c r="L314" s="11">
        <v>16418.64</v>
      </c>
      <c r="M314" s="11">
        <v>13480</v>
      </c>
      <c r="N314" s="11">
        <f>SalesData[[#This Row],[Sales]]-SalesData[[#This Row],[COGS]]</f>
        <v>2938.6399999999994</v>
      </c>
    </row>
    <row r="315" spans="1:14" hidden="1" x14ac:dyDescent="0.25">
      <c r="A315" s="10">
        <v>45505</v>
      </c>
      <c r="B315" s="9" t="s">
        <v>87</v>
      </c>
      <c r="C315" t="s">
        <v>74</v>
      </c>
      <c r="D315" t="s">
        <v>94</v>
      </c>
      <c r="E315" s="8" t="s">
        <v>77</v>
      </c>
      <c r="F315" s="8" t="s">
        <v>81</v>
      </c>
      <c r="G315">
        <v>2541</v>
      </c>
      <c r="H315" s="11">
        <v>250</v>
      </c>
      <c r="I315" s="11">
        <v>300</v>
      </c>
      <c r="J315" s="11">
        <v>762300</v>
      </c>
      <c r="K315" s="11">
        <v>106722</v>
      </c>
      <c r="L315" s="11">
        <v>655578</v>
      </c>
      <c r="M315" s="11">
        <v>635250</v>
      </c>
      <c r="N315" s="11">
        <f>SalesData[[#This Row],[Sales]]-SalesData[[#This Row],[COGS]]</f>
        <v>20328</v>
      </c>
    </row>
    <row r="316" spans="1:14" hidden="1" x14ac:dyDescent="0.25">
      <c r="A316" s="10">
        <v>45505</v>
      </c>
      <c r="B316" s="9" t="s">
        <v>85</v>
      </c>
      <c r="C316" t="s">
        <v>72</v>
      </c>
      <c r="D316" t="s">
        <v>69</v>
      </c>
      <c r="E316" s="8" t="s">
        <v>78</v>
      </c>
      <c r="F316" s="8" t="s">
        <v>81</v>
      </c>
      <c r="G316">
        <v>2475</v>
      </c>
      <c r="H316" s="11">
        <v>260</v>
      </c>
      <c r="I316" s="11">
        <v>12</v>
      </c>
      <c r="J316" s="11">
        <v>29700</v>
      </c>
      <c r="K316" s="11">
        <v>4158</v>
      </c>
      <c r="L316" s="11">
        <v>25542</v>
      </c>
      <c r="M316" s="11">
        <v>7425</v>
      </c>
      <c r="N316" s="11">
        <f>SalesData[[#This Row],[Sales]]-SalesData[[#This Row],[COGS]]</f>
        <v>18117</v>
      </c>
    </row>
    <row r="317" spans="1:14" hidden="1" x14ac:dyDescent="0.25">
      <c r="A317" s="10">
        <v>45505</v>
      </c>
      <c r="B317" s="9" t="s">
        <v>85</v>
      </c>
      <c r="C317" t="s">
        <v>73</v>
      </c>
      <c r="D317" t="s">
        <v>69</v>
      </c>
      <c r="E317" s="8" t="s">
        <v>65</v>
      </c>
      <c r="F317" s="8" t="s">
        <v>81</v>
      </c>
      <c r="G317">
        <v>1174</v>
      </c>
      <c r="H317" s="11">
        <v>3</v>
      </c>
      <c r="I317" s="11">
        <v>125</v>
      </c>
      <c r="J317" s="11">
        <v>146750</v>
      </c>
      <c r="K317" s="11">
        <v>22012.5</v>
      </c>
      <c r="L317" s="11">
        <v>124737.5</v>
      </c>
      <c r="M317" s="11">
        <v>140880</v>
      </c>
      <c r="N317" s="11">
        <f>SalesData[[#This Row],[Sales]]-SalesData[[#This Row],[COGS]]</f>
        <v>-16142.5</v>
      </c>
    </row>
    <row r="318" spans="1:14" hidden="1" x14ac:dyDescent="0.25">
      <c r="A318" s="10">
        <v>45505</v>
      </c>
      <c r="B318" s="9" t="s">
        <v>84</v>
      </c>
      <c r="C318" t="s">
        <v>73</v>
      </c>
      <c r="D318" t="s">
        <v>67</v>
      </c>
      <c r="E318" s="8" t="s">
        <v>65</v>
      </c>
      <c r="F318" s="8" t="s">
        <v>81</v>
      </c>
      <c r="G318">
        <v>2767</v>
      </c>
      <c r="H318" s="11">
        <v>3</v>
      </c>
      <c r="I318" s="11">
        <v>125</v>
      </c>
      <c r="J318" s="11">
        <v>345875</v>
      </c>
      <c r="K318" s="11">
        <v>51881.25</v>
      </c>
      <c r="L318" s="11">
        <v>293993.75</v>
      </c>
      <c r="M318" s="11">
        <v>332040</v>
      </c>
      <c r="N318" s="11">
        <f>SalesData[[#This Row],[Sales]]-SalesData[[#This Row],[COGS]]</f>
        <v>-38046.25</v>
      </c>
    </row>
    <row r="319" spans="1:14" hidden="1" x14ac:dyDescent="0.25">
      <c r="A319" s="10">
        <v>45505</v>
      </c>
      <c r="B319" s="9" t="s">
        <v>83</v>
      </c>
      <c r="C319" t="s">
        <v>68</v>
      </c>
      <c r="D319" t="s">
        <v>64</v>
      </c>
      <c r="E319" s="8" t="s">
        <v>75</v>
      </c>
      <c r="F319" s="8" t="s">
        <v>81</v>
      </c>
      <c r="G319">
        <v>2559</v>
      </c>
      <c r="H319" s="11">
        <v>10</v>
      </c>
      <c r="I319" s="11">
        <v>15</v>
      </c>
      <c r="J319" s="11">
        <v>38385</v>
      </c>
      <c r="K319" s="11">
        <v>5757.75</v>
      </c>
      <c r="L319" s="11">
        <v>32627.25</v>
      </c>
      <c r="M319" s="11">
        <v>25590</v>
      </c>
      <c r="N319" s="11">
        <f>SalesData[[#This Row],[Sales]]-SalesData[[#This Row],[COGS]]</f>
        <v>7037.25</v>
      </c>
    </row>
    <row r="320" spans="1:14" hidden="1" x14ac:dyDescent="0.25">
      <c r="A320" s="10">
        <v>45536</v>
      </c>
      <c r="B320" s="9" t="s">
        <v>84</v>
      </c>
      <c r="C320" t="s">
        <v>63</v>
      </c>
      <c r="D320" t="s">
        <v>67</v>
      </c>
      <c r="E320" s="8" t="s">
        <v>71</v>
      </c>
      <c r="F320" s="8" t="s">
        <v>66</v>
      </c>
      <c r="G320">
        <v>2146</v>
      </c>
      <c r="H320" s="11">
        <v>5</v>
      </c>
      <c r="I320" s="11">
        <v>7</v>
      </c>
      <c r="J320" s="11">
        <v>15022</v>
      </c>
      <c r="K320" s="11">
        <v>0</v>
      </c>
      <c r="L320" s="11">
        <v>15022</v>
      </c>
      <c r="M320" s="11">
        <v>10730</v>
      </c>
      <c r="N320" s="11">
        <f>SalesData[[#This Row],[Sales]]-SalesData[[#This Row],[COGS]]</f>
        <v>4292</v>
      </c>
    </row>
    <row r="321" spans="1:14" hidden="1" x14ac:dyDescent="0.25">
      <c r="A321" s="10">
        <v>45536</v>
      </c>
      <c r="B321" s="9" t="s">
        <v>86</v>
      </c>
      <c r="C321" t="s">
        <v>68</v>
      </c>
      <c r="D321" t="s">
        <v>70</v>
      </c>
      <c r="E321" s="8" t="s">
        <v>75</v>
      </c>
      <c r="F321" s="8" t="s">
        <v>66</v>
      </c>
      <c r="G321">
        <v>2472</v>
      </c>
      <c r="H321" s="11">
        <v>10</v>
      </c>
      <c r="I321" s="11">
        <v>15</v>
      </c>
      <c r="J321" s="11">
        <v>37080</v>
      </c>
      <c r="K321" s="11">
        <v>0</v>
      </c>
      <c r="L321" s="11">
        <v>37080</v>
      </c>
      <c r="M321" s="11">
        <v>24720</v>
      </c>
      <c r="N321" s="11">
        <f>SalesData[[#This Row],[Sales]]-SalesData[[#This Row],[COGS]]</f>
        <v>12360</v>
      </c>
    </row>
    <row r="322" spans="1:14" hidden="1" x14ac:dyDescent="0.25">
      <c r="A322" s="10">
        <v>45536</v>
      </c>
      <c r="B322" s="9" t="s">
        <v>85</v>
      </c>
      <c r="C322" t="s">
        <v>74</v>
      </c>
      <c r="D322" t="s">
        <v>69</v>
      </c>
      <c r="E322" s="8" t="s">
        <v>77</v>
      </c>
      <c r="F322" s="8" t="s">
        <v>66</v>
      </c>
      <c r="G322">
        <v>2151</v>
      </c>
      <c r="H322" s="11">
        <v>250</v>
      </c>
      <c r="I322" s="11">
        <v>300</v>
      </c>
      <c r="J322" s="11">
        <v>645300</v>
      </c>
      <c r="K322" s="11">
        <v>0</v>
      </c>
      <c r="L322" s="11">
        <v>645300</v>
      </c>
      <c r="M322" s="11">
        <v>537750</v>
      </c>
      <c r="N322" s="11">
        <f>SalesData[[#This Row],[Sales]]-SalesData[[#This Row],[COGS]]</f>
        <v>107550</v>
      </c>
    </row>
    <row r="323" spans="1:14" hidden="1" x14ac:dyDescent="0.25">
      <c r="A323" s="10">
        <v>45536</v>
      </c>
      <c r="B323" s="9" t="s">
        <v>83</v>
      </c>
      <c r="C323" t="s">
        <v>72</v>
      </c>
      <c r="D323" t="s">
        <v>64</v>
      </c>
      <c r="E323" s="8" t="s">
        <v>65</v>
      </c>
      <c r="F323" s="8" t="s">
        <v>79</v>
      </c>
      <c r="G323">
        <v>1445</v>
      </c>
      <c r="H323" s="11">
        <v>3</v>
      </c>
      <c r="I323" s="11">
        <v>12</v>
      </c>
      <c r="J323" s="11">
        <v>17340</v>
      </c>
      <c r="K323" s="11">
        <v>173.4</v>
      </c>
      <c r="L323" s="11">
        <v>17166.599999999999</v>
      </c>
      <c r="M323" s="11">
        <v>4335</v>
      </c>
      <c r="N323" s="11">
        <f>SalesData[[#This Row],[Sales]]-SalesData[[#This Row],[COGS]]</f>
        <v>12831.599999999999</v>
      </c>
    </row>
    <row r="324" spans="1:14" hidden="1" x14ac:dyDescent="0.25">
      <c r="A324" s="10">
        <v>45536</v>
      </c>
      <c r="B324" s="9" t="s">
        <v>85</v>
      </c>
      <c r="C324" t="s">
        <v>72</v>
      </c>
      <c r="D324" t="s">
        <v>69</v>
      </c>
      <c r="E324" s="8" t="s">
        <v>65</v>
      </c>
      <c r="F324" s="8" t="s">
        <v>79</v>
      </c>
      <c r="G324">
        <v>2671</v>
      </c>
      <c r="H324" s="11">
        <v>3</v>
      </c>
      <c r="I324" s="11">
        <v>12</v>
      </c>
      <c r="J324" s="11">
        <v>32052</v>
      </c>
      <c r="K324" s="11">
        <v>320.52</v>
      </c>
      <c r="L324" s="11">
        <v>31731.48</v>
      </c>
      <c r="M324" s="11">
        <v>8013</v>
      </c>
      <c r="N324" s="11">
        <f>SalesData[[#This Row],[Sales]]-SalesData[[#This Row],[COGS]]</f>
        <v>23718.48</v>
      </c>
    </row>
    <row r="325" spans="1:14" hidden="1" x14ac:dyDescent="0.25">
      <c r="A325" s="10">
        <v>45536</v>
      </c>
      <c r="B325" s="9" t="s">
        <v>84</v>
      </c>
      <c r="C325" t="s">
        <v>68</v>
      </c>
      <c r="D325" t="s">
        <v>67</v>
      </c>
      <c r="E325" s="8" t="s">
        <v>75</v>
      </c>
      <c r="F325" s="8" t="s">
        <v>79</v>
      </c>
      <c r="G325">
        <v>747</v>
      </c>
      <c r="H325" s="11">
        <v>10</v>
      </c>
      <c r="I325" s="11">
        <v>15</v>
      </c>
      <c r="J325" s="11">
        <v>11205</v>
      </c>
      <c r="K325" s="11">
        <v>112.05</v>
      </c>
      <c r="L325" s="11">
        <v>11092.95</v>
      </c>
      <c r="M325" s="11">
        <v>7470</v>
      </c>
      <c r="N325" s="11">
        <f>SalesData[[#This Row],[Sales]]-SalesData[[#This Row],[COGS]]</f>
        <v>3622.9500000000007</v>
      </c>
    </row>
    <row r="326" spans="1:14" hidden="1" x14ac:dyDescent="0.25">
      <c r="A326" s="10">
        <v>45536</v>
      </c>
      <c r="B326" s="9" t="s">
        <v>84</v>
      </c>
      <c r="C326" t="s">
        <v>74</v>
      </c>
      <c r="D326" t="s">
        <v>67</v>
      </c>
      <c r="E326" s="8" t="s">
        <v>77</v>
      </c>
      <c r="F326" s="8" t="s">
        <v>79</v>
      </c>
      <c r="G326">
        <v>986</v>
      </c>
      <c r="H326" s="11">
        <v>250</v>
      </c>
      <c r="I326" s="11">
        <v>300</v>
      </c>
      <c r="J326" s="11">
        <v>295800</v>
      </c>
      <c r="K326" s="11">
        <v>2958</v>
      </c>
      <c r="L326" s="11">
        <v>292842</v>
      </c>
      <c r="M326" s="11">
        <v>246500</v>
      </c>
      <c r="N326" s="11">
        <f>SalesData[[#This Row],[Sales]]-SalesData[[#This Row],[COGS]]</f>
        <v>46342</v>
      </c>
    </row>
    <row r="327" spans="1:14" x14ac:dyDescent="0.25">
      <c r="A327" s="10">
        <v>45536</v>
      </c>
      <c r="B327" s="9" t="s">
        <v>87</v>
      </c>
      <c r="C327" t="s">
        <v>72</v>
      </c>
      <c r="D327" t="s">
        <v>94</v>
      </c>
      <c r="E327" s="8" t="s">
        <v>65</v>
      </c>
      <c r="F327" s="8" t="s">
        <v>79</v>
      </c>
      <c r="G327">
        <v>1947</v>
      </c>
      <c r="H327" s="11">
        <v>3</v>
      </c>
      <c r="I327" s="11">
        <v>12</v>
      </c>
      <c r="J327" s="11">
        <v>23364</v>
      </c>
      <c r="K327" s="11">
        <v>700.92</v>
      </c>
      <c r="L327" s="11">
        <v>22663.08</v>
      </c>
      <c r="M327" s="11">
        <v>5841</v>
      </c>
      <c r="N327" s="11">
        <f>SalesData[[#This Row],[Sales]]-SalesData[[#This Row],[COGS]]</f>
        <v>16822.080000000002</v>
      </c>
    </row>
    <row r="328" spans="1:14" hidden="1" x14ac:dyDescent="0.25">
      <c r="A328" s="10">
        <v>45536</v>
      </c>
      <c r="B328" s="9" t="s">
        <v>85</v>
      </c>
      <c r="C328" t="s">
        <v>63</v>
      </c>
      <c r="D328" t="s">
        <v>69</v>
      </c>
      <c r="E328" s="8" t="s">
        <v>71</v>
      </c>
      <c r="F328" s="8" t="s">
        <v>79</v>
      </c>
      <c r="G328">
        <v>544</v>
      </c>
      <c r="H328" s="11">
        <v>5</v>
      </c>
      <c r="I328" s="11">
        <v>7</v>
      </c>
      <c r="J328" s="11">
        <v>3808</v>
      </c>
      <c r="K328" s="11">
        <v>114.24</v>
      </c>
      <c r="L328" s="11">
        <v>3693.76</v>
      </c>
      <c r="M328" s="11">
        <v>2720</v>
      </c>
      <c r="N328" s="11">
        <f>SalesData[[#This Row],[Sales]]-SalesData[[#This Row],[COGS]]</f>
        <v>973.76000000000022</v>
      </c>
    </row>
    <row r="329" spans="1:14" hidden="1" x14ac:dyDescent="0.25">
      <c r="A329" s="10">
        <v>45536</v>
      </c>
      <c r="B329" s="9" t="s">
        <v>83</v>
      </c>
      <c r="C329" t="s">
        <v>68</v>
      </c>
      <c r="D329" t="s">
        <v>64</v>
      </c>
      <c r="E329" s="8" t="s">
        <v>75</v>
      </c>
      <c r="F329" s="8" t="s">
        <v>79</v>
      </c>
      <c r="G329">
        <v>218</v>
      </c>
      <c r="H329" s="11">
        <v>10</v>
      </c>
      <c r="I329" s="11">
        <v>15</v>
      </c>
      <c r="J329" s="11">
        <v>3270</v>
      </c>
      <c r="K329" s="11">
        <v>130.80000000000001</v>
      </c>
      <c r="L329" s="11">
        <v>3139.2</v>
      </c>
      <c r="M329" s="11">
        <v>2180</v>
      </c>
      <c r="N329" s="11">
        <f>SalesData[[#This Row],[Sales]]-SalesData[[#This Row],[COGS]]</f>
        <v>959.19999999999982</v>
      </c>
    </row>
    <row r="330" spans="1:14" hidden="1" x14ac:dyDescent="0.25">
      <c r="A330" s="10">
        <v>45536</v>
      </c>
      <c r="B330" s="9" t="s">
        <v>83</v>
      </c>
      <c r="C330" t="s">
        <v>63</v>
      </c>
      <c r="D330" t="s">
        <v>64</v>
      </c>
      <c r="E330" s="8" t="s">
        <v>75</v>
      </c>
      <c r="F330" s="8" t="s">
        <v>79</v>
      </c>
      <c r="G330">
        <v>2074</v>
      </c>
      <c r="H330" s="11">
        <v>10</v>
      </c>
      <c r="I330" s="11">
        <v>20</v>
      </c>
      <c r="J330" s="11">
        <v>41480</v>
      </c>
      <c r="K330" s="11">
        <v>1659.2</v>
      </c>
      <c r="L330" s="11">
        <v>39820.800000000003</v>
      </c>
      <c r="M330" s="11">
        <v>20740</v>
      </c>
      <c r="N330" s="11">
        <f>SalesData[[#This Row],[Sales]]-SalesData[[#This Row],[COGS]]</f>
        <v>19080.800000000003</v>
      </c>
    </row>
    <row r="331" spans="1:14" hidden="1" x14ac:dyDescent="0.25">
      <c r="A331" s="10">
        <v>45536</v>
      </c>
      <c r="B331" s="9" t="s">
        <v>87</v>
      </c>
      <c r="C331" t="s">
        <v>63</v>
      </c>
      <c r="D331" t="s">
        <v>94</v>
      </c>
      <c r="E331" s="8" t="s">
        <v>75</v>
      </c>
      <c r="F331" s="8" t="s">
        <v>79</v>
      </c>
      <c r="G331">
        <v>1056</v>
      </c>
      <c r="H331" s="11">
        <v>10</v>
      </c>
      <c r="I331" s="11">
        <v>20</v>
      </c>
      <c r="J331" s="11">
        <v>21120</v>
      </c>
      <c r="K331" s="11">
        <v>844.8</v>
      </c>
      <c r="L331" s="11">
        <v>20275.2</v>
      </c>
      <c r="M331" s="11">
        <v>10560</v>
      </c>
      <c r="N331" s="11">
        <f>SalesData[[#This Row],[Sales]]-SalesData[[#This Row],[COGS]]</f>
        <v>9715.2000000000007</v>
      </c>
    </row>
    <row r="332" spans="1:14" hidden="1" x14ac:dyDescent="0.25">
      <c r="A332" s="10">
        <v>45536</v>
      </c>
      <c r="B332" s="9" t="s">
        <v>84</v>
      </c>
      <c r="C332" t="s">
        <v>63</v>
      </c>
      <c r="D332" t="s">
        <v>67</v>
      </c>
      <c r="E332" s="8" t="s">
        <v>78</v>
      </c>
      <c r="F332" s="8" t="s">
        <v>79</v>
      </c>
      <c r="G332">
        <v>1907</v>
      </c>
      <c r="H332" s="11">
        <v>260</v>
      </c>
      <c r="I332" s="11">
        <v>350</v>
      </c>
      <c r="J332" s="11">
        <v>667450</v>
      </c>
      <c r="K332" s="11">
        <v>26698</v>
      </c>
      <c r="L332" s="11">
        <v>640752</v>
      </c>
      <c r="M332" s="11">
        <v>495820</v>
      </c>
      <c r="N332" s="11">
        <f>SalesData[[#This Row],[Sales]]-SalesData[[#This Row],[COGS]]</f>
        <v>144932</v>
      </c>
    </row>
    <row r="333" spans="1:14" hidden="1" x14ac:dyDescent="0.25">
      <c r="A333" s="10">
        <v>45536</v>
      </c>
      <c r="B333" s="9" t="s">
        <v>85</v>
      </c>
      <c r="C333" t="s">
        <v>68</v>
      </c>
      <c r="D333" t="s">
        <v>69</v>
      </c>
      <c r="E333" s="8" t="s">
        <v>75</v>
      </c>
      <c r="F333" s="8" t="s">
        <v>80</v>
      </c>
      <c r="G333">
        <v>2620</v>
      </c>
      <c r="H333" s="11">
        <v>10</v>
      </c>
      <c r="I333" s="11">
        <v>15</v>
      </c>
      <c r="J333" s="11">
        <v>39300</v>
      </c>
      <c r="K333" s="11">
        <v>1965</v>
      </c>
      <c r="L333" s="11">
        <v>37335</v>
      </c>
      <c r="M333" s="11">
        <v>26200</v>
      </c>
      <c r="N333" s="11">
        <f>SalesData[[#This Row],[Sales]]-SalesData[[#This Row],[COGS]]</f>
        <v>11135</v>
      </c>
    </row>
    <row r="334" spans="1:14" hidden="1" x14ac:dyDescent="0.25">
      <c r="A334" s="10">
        <v>45536</v>
      </c>
      <c r="B334" s="9" t="s">
        <v>86</v>
      </c>
      <c r="C334" t="s">
        <v>72</v>
      </c>
      <c r="D334" t="s">
        <v>70</v>
      </c>
      <c r="E334" s="8" t="s">
        <v>65</v>
      </c>
      <c r="F334" s="8" t="s">
        <v>80</v>
      </c>
      <c r="G334">
        <v>562</v>
      </c>
      <c r="H334" s="11">
        <v>3</v>
      </c>
      <c r="I334" s="11">
        <v>12</v>
      </c>
      <c r="J334" s="11">
        <v>6744</v>
      </c>
      <c r="K334" s="11">
        <v>404.64</v>
      </c>
      <c r="L334" s="11">
        <v>6339.36</v>
      </c>
      <c r="M334" s="11">
        <v>1686</v>
      </c>
      <c r="N334" s="11">
        <f>SalesData[[#This Row],[Sales]]-SalesData[[#This Row],[COGS]]</f>
        <v>4653.3599999999997</v>
      </c>
    </row>
    <row r="335" spans="1:14" hidden="1" x14ac:dyDescent="0.25">
      <c r="A335" s="10">
        <v>45536</v>
      </c>
      <c r="B335" s="9" t="s">
        <v>86</v>
      </c>
      <c r="C335" t="s">
        <v>63</v>
      </c>
      <c r="D335" t="s">
        <v>70</v>
      </c>
      <c r="E335" s="8" t="s">
        <v>78</v>
      </c>
      <c r="F335" s="8" t="s">
        <v>80</v>
      </c>
      <c r="G335">
        <v>1679</v>
      </c>
      <c r="H335" s="11">
        <v>260</v>
      </c>
      <c r="I335" s="11">
        <v>350</v>
      </c>
      <c r="J335" s="11">
        <v>587650</v>
      </c>
      <c r="K335" s="11">
        <v>35259</v>
      </c>
      <c r="L335" s="11">
        <v>552391</v>
      </c>
      <c r="M335" s="11">
        <v>436540</v>
      </c>
      <c r="N335" s="11">
        <f>SalesData[[#This Row],[Sales]]-SalesData[[#This Row],[COGS]]</f>
        <v>115851</v>
      </c>
    </row>
    <row r="336" spans="1:14" hidden="1" x14ac:dyDescent="0.25">
      <c r="A336" s="10">
        <v>45536</v>
      </c>
      <c r="B336" s="9" t="s">
        <v>85</v>
      </c>
      <c r="C336" t="s">
        <v>63</v>
      </c>
      <c r="D336" t="s">
        <v>69</v>
      </c>
      <c r="E336" s="8" t="s">
        <v>75</v>
      </c>
      <c r="F336" s="8" t="s">
        <v>80</v>
      </c>
      <c r="G336">
        <v>1535</v>
      </c>
      <c r="H336" s="11">
        <v>10</v>
      </c>
      <c r="I336" s="11">
        <v>20</v>
      </c>
      <c r="J336" s="11">
        <v>30700</v>
      </c>
      <c r="K336" s="11">
        <v>2149</v>
      </c>
      <c r="L336" s="11">
        <v>28551</v>
      </c>
      <c r="M336" s="11">
        <v>15350</v>
      </c>
      <c r="N336" s="11">
        <f>SalesData[[#This Row],[Sales]]-SalesData[[#This Row],[COGS]]</f>
        <v>13201</v>
      </c>
    </row>
    <row r="337" spans="1:14" hidden="1" x14ac:dyDescent="0.25">
      <c r="A337" s="10">
        <v>45536</v>
      </c>
      <c r="B337" s="9" t="s">
        <v>84</v>
      </c>
      <c r="C337" t="s">
        <v>73</v>
      </c>
      <c r="D337" t="s">
        <v>67</v>
      </c>
      <c r="E337" s="8" t="s">
        <v>76</v>
      </c>
      <c r="F337" s="8" t="s">
        <v>80</v>
      </c>
      <c r="G337">
        <v>2087</v>
      </c>
      <c r="H337" s="11">
        <v>120</v>
      </c>
      <c r="I337" s="11">
        <v>125</v>
      </c>
      <c r="J337" s="11">
        <v>260875</v>
      </c>
      <c r="K337" s="11">
        <v>18261.25</v>
      </c>
      <c r="L337" s="11">
        <v>242613.75</v>
      </c>
      <c r="M337" s="11">
        <v>250440</v>
      </c>
      <c r="N337" s="11">
        <f>SalesData[[#This Row],[Sales]]-SalesData[[#This Row],[COGS]]</f>
        <v>-7826.25</v>
      </c>
    </row>
    <row r="338" spans="1:14" hidden="1" x14ac:dyDescent="0.25">
      <c r="A338" s="10">
        <v>45536</v>
      </c>
      <c r="B338" s="9" t="s">
        <v>85</v>
      </c>
      <c r="C338" t="s">
        <v>63</v>
      </c>
      <c r="D338" t="s">
        <v>69</v>
      </c>
      <c r="E338" s="8" t="s">
        <v>78</v>
      </c>
      <c r="F338" s="8" t="s">
        <v>80</v>
      </c>
      <c r="G338">
        <v>2876</v>
      </c>
      <c r="H338" s="11">
        <v>260</v>
      </c>
      <c r="I338" s="11">
        <v>350</v>
      </c>
      <c r="J338" s="11">
        <v>1006600</v>
      </c>
      <c r="K338" s="11">
        <v>70462</v>
      </c>
      <c r="L338" s="11">
        <v>936138</v>
      </c>
      <c r="M338" s="11">
        <v>747760</v>
      </c>
      <c r="N338" s="11">
        <f>SalesData[[#This Row],[Sales]]-SalesData[[#This Row],[COGS]]</f>
        <v>188378</v>
      </c>
    </row>
    <row r="339" spans="1:14" hidden="1" x14ac:dyDescent="0.25">
      <c r="A339" s="10">
        <v>45536</v>
      </c>
      <c r="B339" s="9" t="s">
        <v>84</v>
      </c>
      <c r="C339" t="s">
        <v>63</v>
      </c>
      <c r="D339" t="s">
        <v>67</v>
      </c>
      <c r="E339" s="8" t="s">
        <v>75</v>
      </c>
      <c r="F339" s="8" t="s">
        <v>80</v>
      </c>
      <c r="G339">
        <v>1934</v>
      </c>
      <c r="H339" s="11">
        <v>10</v>
      </c>
      <c r="I339" s="11">
        <v>20</v>
      </c>
      <c r="J339" s="11">
        <v>38680</v>
      </c>
      <c r="K339" s="11">
        <v>3094.4</v>
      </c>
      <c r="L339" s="11">
        <v>35585.599999999999</v>
      </c>
      <c r="M339" s="11">
        <v>19340</v>
      </c>
      <c r="N339" s="11">
        <f>SalesData[[#This Row],[Sales]]-SalesData[[#This Row],[COGS]]</f>
        <v>16245.599999999999</v>
      </c>
    </row>
    <row r="340" spans="1:14" hidden="1" x14ac:dyDescent="0.25">
      <c r="A340" s="10">
        <v>45536</v>
      </c>
      <c r="B340" s="9" t="s">
        <v>86</v>
      </c>
      <c r="C340" t="s">
        <v>63</v>
      </c>
      <c r="D340" t="s">
        <v>70</v>
      </c>
      <c r="E340" s="8" t="s">
        <v>75</v>
      </c>
      <c r="F340" s="8" t="s">
        <v>80</v>
      </c>
      <c r="G340">
        <v>2993</v>
      </c>
      <c r="H340" s="11">
        <v>10</v>
      </c>
      <c r="I340" s="11">
        <v>20</v>
      </c>
      <c r="J340" s="11">
        <v>59860</v>
      </c>
      <c r="K340" s="11">
        <v>4788.8</v>
      </c>
      <c r="L340" s="11">
        <v>55071.199999999997</v>
      </c>
      <c r="M340" s="11">
        <v>29930</v>
      </c>
      <c r="N340" s="11">
        <f>SalesData[[#This Row],[Sales]]-SalesData[[#This Row],[COGS]]</f>
        <v>25141.199999999997</v>
      </c>
    </row>
    <row r="341" spans="1:14" hidden="1" x14ac:dyDescent="0.25">
      <c r="A341" s="10">
        <v>45536</v>
      </c>
      <c r="B341" s="9" t="s">
        <v>83</v>
      </c>
      <c r="C341" t="s">
        <v>74</v>
      </c>
      <c r="D341" t="s">
        <v>64</v>
      </c>
      <c r="E341" s="8" t="s">
        <v>77</v>
      </c>
      <c r="F341" s="8" t="s">
        <v>80</v>
      </c>
      <c r="G341">
        <v>2134</v>
      </c>
      <c r="H341" s="11">
        <v>250</v>
      </c>
      <c r="I341" s="11">
        <v>300</v>
      </c>
      <c r="J341" s="11">
        <v>640200</v>
      </c>
      <c r="K341" s="11">
        <v>51216</v>
      </c>
      <c r="L341" s="11">
        <v>588984</v>
      </c>
      <c r="M341" s="11">
        <v>533500</v>
      </c>
      <c r="N341" s="11">
        <f>SalesData[[#This Row],[Sales]]-SalesData[[#This Row],[COGS]]</f>
        <v>55484</v>
      </c>
    </row>
    <row r="342" spans="1:14" hidden="1" x14ac:dyDescent="0.25">
      <c r="A342" s="10">
        <v>45536</v>
      </c>
      <c r="B342" s="9" t="s">
        <v>83</v>
      </c>
      <c r="C342" t="s">
        <v>73</v>
      </c>
      <c r="D342" t="s">
        <v>64</v>
      </c>
      <c r="E342" s="8" t="s">
        <v>76</v>
      </c>
      <c r="F342" s="8" t="s">
        <v>80</v>
      </c>
      <c r="G342">
        <v>567</v>
      </c>
      <c r="H342" s="11">
        <v>120</v>
      </c>
      <c r="I342" s="11">
        <v>125</v>
      </c>
      <c r="J342" s="11">
        <v>70875</v>
      </c>
      <c r="K342" s="11">
        <v>6378.75</v>
      </c>
      <c r="L342" s="11">
        <v>64496.25</v>
      </c>
      <c r="M342" s="11">
        <v>68040</v>
      </c>
      <c r="N342" s="11">
        <f>SalesData[[#This Row],[Sales]]-SalesData[[#This Row],[COGS]]</f>
        <v>-3543.75</v>
      </c>
    </row>
    <row r="343" spans="1:14" hidden="1" x14ac:dyDescent="0.25">
      <c r="A343" s="10">
        <v>45536</v>
      </c>
      <c r="B343" s="9" t="s">
        <v>86</v>
      </c>
      <c r="C343" t="s">
        <v>73</v>
      </c>
      <c r="D343" t="s">
        <v>70</v>
      </c>
      <c r="E343" s="8" t="s">
        <v>76</v>
      </c>
      <c r="F343" s="8" t="s">
        <v>80</v>
      </c>
      <c r="G343">
        <v>2110</v>
      </c>
      <c r="H343" s="11">
        <v>120</v>
      </c>
      <c r="I343" s="11">
        <v>125</v>
      </c>
      <c r="J343" s="11">
        <v>263750</v>
      </c>
      <c r="K343" s="11">
        <v>23737.5</v>
      </c>
      <c r="L343" s="11">
        <v>240012.5</v>
      </c>
      <c r="M343" s="11">
        <v>253200</v>
      </c>
      <c r="N343" s="11">
        <f>SalesData[[#This Row],[Sales]]-SalesData[[#This Row],[COGS]]</f>
        <v>-13187.5</v>
      </c>
    </row>
    <row r="344" spans="1:14" hidden="1" x14ac:dyDescent="0.25">
      <c r="A344" s="10">
        <v>45536</v>
      </c>
      <c r="B344" s="9" t="s">
        <v>87</v>
      </c>
      <c r="C344" t="s">
        <v>74</v>
      </c>
      <c r="D344" t="s">
        <v>94</v>
      </c>
      <c r="E344" s="8" t="s">
        <v>77</v>
      </c>
      <c r="F344" s="8" t="s">
        <v>80</v>
      </c>
      <c r="G344">
        <v>1867</v>
      </c>
      <c r="H344" s="11">
        <v>250</v>
      </c>
      <c r="I344" s="11">
        <v>300</v>
      </c>
      <c r="J344" s="11">
        <v>560100</v>
      </c>
      <c r="K344" s="11">
        <v>50409</v>
      </c>
      <c r="L344" s="11">
        <v>509691</v>
      </c>
      <c r="M344" s="11">
        <v>466750</v>
      </c>
      <c r="N344" s="11">
        <f>SalesData[[#This Row],[Sales]]-SalesData[[#This Row],[COGS]]</f>
        <v>42941</v>
      </c>
    </row>
    <row r="345" spans="1:14" hidden="1" x14ac:dyDescent="0.25">
      <c r="A345" s="10">
        <v>45536</v>
      </c>
      <c r="B345" s="9" t="s">
        <v>87</v>
      </c>
      <c r="C345" t="s">
        <v>63</v>
      </c>
      <c r="D345" t="s">
        <v>94</v>
      </c>
      <c r="E345" s="8" t="s">
        <v>78</v>
      </c>
      <c r="F345" s="8" t="s">
        <v>80</v>
      </c>
      <c r="G345">
        <v>2071</v>
      </c>
      <c r="H345" s="11">
        <v>260</v>
      </c>
      <c r="I345" s="11">
        <v>350</v>
      </c>
      <c r="J345" s="11">
        <v>724850</v>
      </c>
      <c r="K345" s="11">
        <v>65236.5</v>
      </c>
      <c r="L345" s="11">
        <v>659613.5</v>
      </c>
      <c r="M345" s="11">
        <v>538460</v>
      </c>
      <c r="N345" s="11">
        <f>SalesData[[#This Row],[Sales]]-SalesData[[#This Row],[COGS]]</f>
        <v>121153.5</v>
      </c>
    </row>
    <row r="346" spans="1:14" hidden="1" x14ac:dyDescent="0.25">
      <c r="A346" s="10">
        <v>45536</v>
      </c>
      <c r="B346" s="9" t="s">
        <v>84</v>
      </c>
      <c r="C346" t="s">
        <v>72</v>
      </c>
      <c r="D346" t="s">
        <v>67</v>
      </c>
      <c r="E346" s="8" t="s">
        <v>65</v>
      </c>
      <c r="F346" s="8" t="s">
        <v>80</v>
      </c>
      <c r="G346">
        <v>1580</v>
      </c>
      <c r="H346" s="11">
        <v>3</v>
      </c>
      <c r="I346" s="11">
        <v>12</v>
      </c>
      <c r="J346" s="11">
        <v>18960</v>
      </c>
      <c r="K346" s="11">
        <v>1706.4</v>
      </c>
      <c r="L346" s="11">
        <v>17253.599999999999</v>
      </c>
      <c r="M346" s="11">
        <v>4740</v>
      </c>
      <c r="N346" s="11">
        <f>SalesData[[#This Row],[Sales]]-SalesData[[#This Row],[COGS]]</f>
        <v>12513.599999999999</v>
      </c>
    </row>
    <row r="347" spans="1:14" hidden="1" x14ac:dyDescent="0.25">
      <c r="A347" s="10">
        <v>45536</v>
      </c>
      <c r="B347" s="9" t="s">
        <v>87</v>
      </c>
      <c r="C347" t="s">
        <v>63</v>
      </c>
      <c r="D347" t="s">
        <v>94</v>
      </c>
      <c r="E347" s="8" t="s">
        <v>71</v>
      </c>
      <c r="F347" s="8" t="s">
        <v>81</v>
      </c>
      <c r="G347">
        <v>2328</v>
      </c>
      <c r="H347" s="11">
        <v>5</v>
      </c>
      <c r="I347" s="11">
        <v>7</v>
      </c>
      <c r="J347" s="11">
        <v>16296</v>
      </c>
      <c r="K347" s="11">
        <v>1629.6</v>
      </c>
      <c r="L347" s="11">
        <v>14666.4</v>
      </c>
      <c r="M347" s="11">
        <v>11640</v>
      </c>
      <c r="N347" s="11">
        <f>SalesData[[#This Row],[Sales]]-SalesData[[#This Row],[COGS]]</f>
        <v>3026.3999999999996</v>
      </c>
    </row>
    <row r="348" spans="1:14" hidden="1" x14ac:dyDescent="0.25">
      <c r="A348" s="10">
        <v>45536</v>
      </c>
      <c r="B348" s="9" t="s">
        <v>87</v>
      </c>
      <c r="C348" t="s">
        <v>73</v>
      </c>
      <c r="D348" t="s">
        <v>94</v>
      </c>
      <c r="E348" s="8" t="s">
        <v>76</v>
      </c>
      <c r="F348" s="8" t="s">
        <v>81</v>
      </c>
      <c r="G348">
        <v>1596</v>
      </c>
      <c r="H348" s="11">
        <v>120</v>
      </c>
      <c r="I348" s="11">
        <v>125</v>
      </c>
      <c r="J348" s="11">
        <v>199500</v>
      </c>
      <c r="K348" s="11">
        <v>19950</v>
      </c>
      <c r="L348" s="11">
        <v>179550</v>
      </c>
      <c r="M348" s="11">
        <v>191520</v>
      </c>
      <c r="N348" s="11">
        <f>SalesData[[#This Row],[Sales]]-SalesData[[#This Row],[COGS]]</f>
        <v>-11970</v>
      </c>
    </row>
    <row r="349" spans="1:14" hidden="1" x14ac:dyDescent="0.25">
      <c r="A349" s="10">
        <v>45536</v>
      </c>
      <c r="B349" s="9" t="s">
        <v>86</v>
      </c>
      <c r="C349" t="s">
        <v>74</v>
      </c>
      <c r="D349" t="s">
        <v>70</v>
      </c>
      <c r="E349" s="8" t="s">
        <v>77</v>
      </c>
      <c r="F349" s="8" t="s">
        <v>81</v>
      </c>
      <c r="G349">
        <v>432</v>
      </c>
      <c r="H349" s="11">
        <v>250</v>
      </c>
      <c r="I349" s="11">
        <v>300</v>
      </c>
      <c r="J349" s="11">
        <v>129600</v>
      </c>
      <c r="K349" s="11">
        <v>12960</v>
      </c>
      <c r="L349" s="11">
        <v>116640</v>
      </c>
      <c r="M349" s="11">
        <v>108000</v>
      </c>
      <c r="N349" s="11">
        <f>SalesData[[#This Row],[Sales]]-SalesData[[#This Row],[COGS]]</f>
        <v>8640</v>
      </c>
    </row>
    <row r="350" spans="1:14" hidden="1" x14ac:dyDescent="0.25">
      <c r="A350" s="10">
        <v>45536</v>
      </c>
      <c r="B350" s="9" t="s">
        <v>83</v>
      </c>
      <c r="C350" t="s">
        <v>63</v>
      </c>
      <c r="D350" t="s">
        <v>64</v>
      </c>
      <c r="E350" s="8" t="s">
        <v>78</v>
      </c>
      <c r="F350" s="8" t="s">
        <v>81</v>
      </c>
      <c r="G350">
        <v>707</v>
      </c>
      <c r="H350" s="11">
        <v>260</v>
      </c>
      <c r="I350" s="11">
        <v>350</v>
      </c>
      <c r="J350" s="11">
        <v>247450</v>
      </c>
      <c r="K350" s="11">
        <v>24745</v>
      </c>
      <c r="L350" s="11">
        <v>222705</v>
      </c>
      <c r="M350" s="11">
        <v>183820</v>
      </c>
      <c r="N350" s="11">
        <f>SalesData[[#This Row],[Sales]]-SalesData[[#This Row],[COGS]]</f>
        <v>38885</v>
      </c>
    </row>
    <row r="351" spans="1:14" hidden="1" x14ac:dyDescent="0.25">
      <c r="A351" s="10">
        <v>45536</v>
      </c>
      <c r="B351" s="9" t="s">
        <v>86</v>
      </c>
      <c r="C351" t="s">
        <v>63</v>
      </c>
      <c r="D351" t="s">
        <v>70</v>
      </c>
      <c r="E351" s="8" t="s">
        <v>71</v>
      </c>
      <c r="F351" s="8" t="s">
        <v>81</v>
      </c>
      <c r="G351">
        <v>2420</v>
      </c>
      <c r="H351" s="11">
        <v>5</v>
      </c>
      <c r="I351" s="11">
        <v>7</v>
      </c>
      <c r="J351" s="11">
        <v>16940</v>
      </c>
      <c r="K351" s="11">
        <v>2032.8</v>
      </c>
      <c r="L351" s="11">
        <v>14907.2</v>
      </c>
      <c r="M351" s="11">
        <v>12100</v>
      </c>
      <c r="N351" s="11">
        <f>SalesData[[#This Row],[Sales]]-SalesData[[#This Row],[COGS]]</f>
        <v>2807.2000000000007</v>
      </c>
    </row>
    <row r="352" spans="1:14" hidden="1" x14ac:dyDescent="0.25">
      <c r="A352" s="10">
        <v>45536</v>
      </c>
      <c r="B352" s="9" t="s">
        <v>87</v>
      </c>
      <c r="C352" t="s">
        <v>68</v>
      </c>
      <c r="D352" t="s">
        <v>94</v>
      </c>
      <c r="E352" s="8" t="s">
        <v>75</v>
      </c>
      <c r="F352" s="8" t="s">
        <v>81</v>
      </c>
      <c r="G352">
        <v>1767</v>
      </c>
      <c r="H352" s="11">
        <v>10</v>
      </c>
      <c r="I352" s="11">
        <v>15</v>
      </c>
      <c r="J352" s="11">
        <v>26505</v>
      </c>
      <c r="K352" s="11">
        <v>3710.7</v>
      </c>
      <c r="L352" s="11">
        <v>22794.3</v>
      </c>
      <c r="M352" s="11">
        <v>17670</v>
      </c>
      <c r="N352" s="11">
        <f>SalesData[[#This Row],[Sales]]-SalesData[[#This Row],[COGS]]</f>
        <v>5124.2999999999993</v>
      </c>
    </row>
    <row r="353" spans="1:14" hidden="1" x14ac:dyDescent="0.25">
      <c r="A353" s="10">
        <v>45536</v>
      </c>
      <c r="B353" s="9" t="s">
        <v>83</v>
      </c>
      <c r="C353" t="s">
        <v>63</v>
      </c>
      <c r="D353" t="s">
        <v>64</v>
      </c>
      <c r="E353" s="8" t="s">
        <v>71</v>
      </c>
      <c r="F353" s="8" t="s">
        <v>81</v>
      </c>
      <c r="G353">
        <v>388</v>
      </c>
      <c r="H353" s="11">
        <v>5</v>
      </c>
      <c r="I353" s="11">
        <v>7</v>
      </c>
      <c r="J353" s="11">
        <v>2716</v>
      </c>
      <c r="K353" s="11">
        <v>380.24</v>
      </c>
      <c r="L353" s="11">
        <v>2335.7600000000002</v>
      </c>
      <c r="M353" s="11">
        <v>1940</v>
      </c>
      <c r="N353" s="11">
        <f>SalesData[[#This Row],[Sales]]-SalesData[[#This Row],[COGS]]</f>
        <v>395.76000000000022</v>
      </c>
    </row>
    <row r="354" spans="1:14" hidden="1" x14ac:dyDescent="0.25">
      <c r="A354" s="10">
        <v>45536</v>
      </c>
      <c r="B354" s="9" t="s">
        <v>85</v>
      </c>
      <c r="C354" t="s">
        <v>73</v>
      </c>
      <c r="D354" t="s">
        <v>69</v>
      </c>
      <c r="E354" s="8" t="s">
        <v>76</v>
      </c>
      <c r="F354" s="8" t="s">
        <v>81</v>
      </c>
      <c r="G354">
        <v>663</v>
      </c>
      <c r="H354" s="11">
        <v>120</v>
      </c>
      <c r="I354" s="11">
        <v>125</v>
      </c>
      <c r="J354" s="11">
        <v>82875</v>
      </c>
      <c r="K354" s="11">
        <v>12431.25</v>
      </c>
      <c r="L354" s="11">
        <v>70443.75</v>
      </c>
      <c r="M354" s="11">
        <v>79560</v>
      </c>
      <c r="N354" s="11">
        <f>SalesData[[#This Row],[Sales]]-SalesData[[#This Row],[COGS]]</f>
        <v>-9116.25</v>
      </c>
    </row>
    <row r="355" spans="1:14" hidden="1" x14ac:dyDescent="0.25">
      <c r="A355" s="10">
        <v>45566</v>
      </c>
      <c r="B355" s="9" t="s">
        <v>87</v>
      </c>
      <c r="C355" t="s">
        <v>63</v>
      </c>
      <c r="D355" t="s">
        <v>94</v>
      </c>
      <c r="E355" s="8" t="s">
        <v>75</v>
      </c>
      <c r="F355" s="8" t="s">
        <v>66</v>
      </c>
      <c r="G355">
        <v>1143</v>
      </c>
      <c r="H355" s="11">
        <v>10</v>
      </c>
      <c r="I355" s="11">
        <v>7</v>
      </c>
      <c r="J355" s="11">
        <v>8001</v>
      </c>
      <c r="K355" s="11">
        <v>0</v>
      </c>
      <c r="L355" s="11">
        <v>8001</v>
      </c>
      <c r="M355" s="11">
        <v>5715</v>
      </c>
      <c r="N355" s="11">
        <f>SalesData[[#This Row],[Sales]]-SalesData[[#This Row],[COGS]]</f>
        <v>2286</v>
      </c>
    </row>
    <row r="356" spans="1:14" hidden="1" x14ac:dyDescent="0.25">
      <c r="A356" s="10">
        <v>45566</v>
      </c>
      <c r="B356" s="9" t="s">
        <v>87</v>
      </c>
      <c r="C356" t="s">
        <v>63</v>
      </c>
      <c r="D356" t="s">
        <v>94</v>
      </c>
      <c r="E356" s="8" t="s">
        <v>78</v>
      </c>
      <c r="F356" s="8" t="s">
        <v>66</v>
      </c>
      <c r="G356">
        <v>1143</v>
      </c>
      <c r="H356" s="11">
        <v>260</v>
      </c>
      <c r="I356" s="11">
        <v>7</v>
      </c>
      <c r="J356" s="11">
        <v>8001</v>
      </c>
      <c r="K356" s="11">
        <v>0</v>
      </c>
      <c r="L356" s="11">
        <v>8001</v>
      </c>
      <c r="M356" s="11">
        <v>5715</v>
      </c>
      <c r="N356" s="11">
        <f>SalesData[[#This Row],[Sales]]-SalesData[[#This Row],[COGS]]</f>
        <v>2286</v>
      </c>
    </row>
    <row r="357" spans="1:14" hidden="1" x14ac:dyDescent="0.25">
      <c r="A357" s="10">
        <v>45566</v>
      </c>
      <c r="B357" s="9" t="s">
        <v>86</v>
      </c>
      <c r="C357" t="s">
        <v>63</v>
      </c>
      <c r="D357" t="s">
        <v>70</v>
      </c>
      <c r="E357" s="8" t="s">
        <v>65</v>
      </c>
      <c r="F357" s="8" t="s">
        <v>79</v>
      </c>
      <c r="G357">
        <v>1397</v>
      </c>
      <c r="H357" s="11">
        <v>3</v>
      </c>
      <c r="I357" s="11">
        <v>350</v>
      </c>
      <c r="J357" s="11">
        <v>488950</v>
      </c>
      <c r="K357" s="11">
        <v>4889.5</v>
      </c>
      <c r="L357" s="11">
        <v>484060.5</v>
      </c>
      <c r="M357" s="11">
        <v>363220</v>
      </c>
      <c r="N357" s="11">
        <f>SalesData[[#This Row],[Sales]]-SalesData[[#This Row],[COGS]]</f>
        <v>120840.5</v>
      </c>
    </row>
    <row r="358" spans="1:14" hidden="1" x14ac:dyDescent="0.25">
      <c r="A358" s="10">
        <v>45566</v>
      </c>
      <c r="B358" s="9" t="s">
        <v>86</v>
      </c>
      <c r="C358" t="s">
        <v>63</v>
      </c>
      <c r="D358" t="s">
        <v>70</v>
      </c>
      <c r="E358" s="8" t="s">
        <v>77</v>
      </c>
      <c r="F358" s="8" t="s">
        <v>79</v>
      </c>
      <c r="G358">
        <v>1397</v>
      </c>
      <c r="H358" s="11">
        <v>250</v>
      </c>
      <c r="I358" s="11">
        <v>350</v>
      </c>
      <c r="J358" s="11">
        <v>488950</v>
      </c>
      <c r="K358" s="11">
        <v>4889.5</v>
      </c>
      <c r="L358" s="11">
        <v>484060.5</v>
      </c>
      <c r="M358" s="11">
        <v>363220</v>
      </c>
      <c r="N358" s="11">
        <f>SalesData[[#This Row],[Sales]]-SalesData[[#This Row],[COGS]]</f>
        <v>120840.5</v>
      </c>
    </row>
    <row r="359" spans="1:14" hidden="1" x14ac:dyDescent="0.25">
      <c r="A359" s="10">
        <v>45566</v>
      </c>
      <c r="B359" s="9" t="s">
        <v>83</v>
      </c>
      <c r="C359" t="s">
        <v>72</v>
      </c>
      <c r="D359" t="s">
        <v>64</v>
      </c>
      <c r="E359" s="8" t="s">
        <v>65</v>
      </c>
      <c r="F359" s="8" t="s">
        <v>79</v>
      </c>
      <c r="G359">
        <v>1295</v>
      </c>
      <c r="H359" s="11">
        <v>3</v>
      </c>
      <c r="I359" s="11">
        <v>12</v>
      </c>
      <c r="J359" s="11">
        <v>15540</v>
      </c>
      <c r="K359" s="11">
        <v>310.8</v>
      </c>
      <c r="L359" s="11">
        <v>15229.2</v>
      </c>
      <c r="M359" s="11">
        <v>3885</v>
      </c>
      <c r="N359" s="11">
        <f>SalesData[[#This Row],[Sales]]-SalesData[[#This Row],[COGS]]</f>
        <v>11344.2</v>
      </c>
    </row>
    <row r="360" spans="1:14" hidden="1" x14ac:dyDescent="0.25">
      <c r="A360" s="10">
        <v>45566</v>
      </c>
      <c r="B360" s="9" t="s">
        <v>87</v>
      </c>
      <c r="C360" t="s">
        <v>63</v>
      </c>
      <c r="D360" t="s">
        <v>94</v>
      </c>
      <c r="E360" s="8" t="s">
        <v>71</v>
      </c>
      <c r="F360" s="8" t="s">
        <v>79</v>
      </c>
      <c r="G360">
        <v>1566</v>
      </c>
      <c r="H360" s="11">
        <v>5</v>
      </c>
      <c r="I360" s="11">
        <v>20</v>
      </c>
      <c r="J360" s="11">
        <v>31320</v>
      </c>
      <c r="K360" s="11">
        <v>626.4</v>
      </c>
      <c r="L360" s="11">
        <v>30693.599999999999</v>
      </c>
      <c r="M360" s="11">
        <v>15660</v>
      </c>
      <c r="N360" s="11">
        <f>SalesData[[#This Row],[Sales]]-SalesData[[#This Row],[COGS]]</f>
        <v>15033.599999999999</v>
      </c>
    </row>
    <row r="361" spans="1:14" hidden="1" x14ac:dyDescent="0.25">
      <c r="A361" s="10">
        <v>45566</v>
      </c>
      <c r="B361" s="9" t="s">
        <v>83</v>
      </c>
      <c r="C361" t="s">
        <v>72</v>
      </c>
      <c r="D361" t="s">
        <v>64</v>
      </c>
      <c r="E361" s="8" t="s">
        <v>75</v>
      </c>
      <c r="F361" s="8" t="s">
        <v>79</v>
      </c>
      <c r="G361">
        <v>1295</v>
      </c>
      <c r="H361" s="11">
        <v>10</v>
      </c>
      <c r="I361" s="11">
        <v>12</v>
      </c>
      <c r="J361" s="11">
        <v>15540</v>
      </c>
      <c r="K361" s="11">
        <v>310.8</v>
      </c>
      <c r="L361" s="11">
        <v>15229.2</v>
      </c>
      <c r="M361" s="11">
        <v>3885</v>
      </c>
      <c r="N361" s="11">
        <f>SalesData[[#This Row],[Sales]]-SalesData[[#This Row],[COGS]]</f>
        <v>11344.2</v>
      </c>
    </row>
    <row r="362" spans="1:14" hidden="1" x14ac:dyDescent="0.25">
      <c r="A362" s="10">
        <v>45566</v>
      </c>
      <c r="B362" s="9" t="s">
        <v>87</v>
      </c>
      <c r="C362" t="s">
        <v>63</v>
      </c>
      <c r="D362" t="s">
        <v>94</v>
      </c>
      <c r="E362" s="8" t="s">
        <v>76</v>
      </c>
      <c r="F362" s="8" t="s">
        <v>79</v>
      </c>
      <c r="G362">
        <v>1566</v>
      </c>
      <c r="H362" s="11">
        <v>120</v>
      </c>
      <c r="I362" s="11">
        <v>20</v>
      </c>
      <c r="J362" s="11">
        <v>31320</v>
      </c>
      <c r="K362" s="11">
        <v>626.4</v>
      </c>
      <c r="L362" s="11">
        <v>30693.599999999999</v>
      </c>
      <c r="M362" s="11">
        <v>15660</v>
      </c>
      <c r="N362" s="11">
        <f>SalesData[[#This Row],[Sales]]-SalesData[[#This Row],[COGS]]</f>
        <v>15033.599999999999</v>
      </c>
    </row>
    <row r="363" spans="1:14" hidden="1" x14ac:dyDescent="0.25">
      <c r="A363" s="10">
        <v>45566</v>
      </c>
      <c r="B363" s="9" t="s">
        <v>84</v>
      </c>
      <c r="C363" t="s">
        <v>63</v>
      </c>
      <c r="D363" t="s">
        <v>67</v>
      </c>
      <c r="E363" s="8" t="s">
        <v>76</v>
      </c>
      <c r="F363" s="8" t="s">
        <v>79</v>
      </c>
      <c r="G363">
        <v>2877</v>
      </c>
      <c r="H363" s="11">
        <v>120</v>
      </c>
      <c r="I363" s="11">
        <v>350</v>
      </c>
      <c r="J363" s="11">
        <v>1006950</v>
      </c>
      <c r="K363" s="11">
        <v>20139</v>
      </c>
      <c r="L363" s="11">
        <v>986811</v>
      </c>
      <c r="M363" s="11">
        <v>748020</v>
      </c>
      <c r="N363" s="11">
        <f>SalesData[[#This Row],[Sales]]-SalesData[[#This Row],[COGS]]</f>
        <v>238791</v>
      </c>
    </row>
    <row r="364" spans="1:14" hidden="1" x14ac:dyDescent="0.25">
      <c r="A364" s="10">
        <v>45566</v>
      </c>
      <c r="B364" s="9" t="s">
        <v>84</v>
      </c>
      <c r="C364" t="s">
        <v>63</v>
      </c>
      <c r="D364" t="s">
        <v>67</v>
      </c>
      <c r="E364" s="8" t="s">
        <v>77</v>
      </c>
      <c r="F364" s="8" t="s">
        <v>79</v>
      </c>
      <c r="G364">
        <v>2877</v>
      </c>
      <c r="H364" s="11">
        <v>250</v>
      </c>
      <c r="I364" s="11">
        <v>350</v>
      </c>
      <c r="J364" s="11">
        <v>1006950</v>
      </c>
      <c r="K364" s="11">
        <v>20139</v>
      </c>
      <c r="L364" s="11">
        <v>986811</v>
      </c>
      <c r="M364" s="11">
        <v>748020</v>
      </c>
      <c r="N364" s="11">
        <f>SalesData[[#This Row],[Sales]]-SalesData[[#This Row],[COGS]]</f>
        <v>238791</v>
      </c>
    </row>
    <row r="365" spans="1:14" hidden="1" x14ac:dyDescent="0.25">
      <c r="A365" s="10">
        <v>45566</v>
      </c>
      <c r="B365" s="9" t="s">
        <v>83</v>
      </c>
      <c r="C365" t="s">
        <v>73</v>
      </c>
      <c r="D365" t="s">
        <v>64</v>
      </c>
      <c r="E365" s="8" t="s">
        <v>75</v>
      </c>
      <c r="F365" s="8" t="s">
        <v>79</v>
      </c>
      <c r="G365">
        <v>2009</v>
      </c>
      <c r="H365" s="11">
        <v>10</v>
      </c>
      <c r="I365" s="11">
        <v>125</v>
      </c>
      <c r="J365" s="11">
        <v>251125</v>
      </c>
      <c r="K365" s="11">
        <v>7533.75</v>
      </c>
      <c r="L365" s="11">
        <v>243591.25</v>
      </c>
      <c r="M365" s="11">
        <v>241080</v>
      </c>
      <c r="N365" s="11">
        <f>SalesData[[#This Row],[Sales]]-SalesData[[#This Row],[COGS]]</f>
        <v>2511.25</v>
      </c>
    </row>
    <row r="366" spans="1:14" hidden="1" x14ac:dyDescent="0.25">
      <c r="A366" s="10">
        <v>45566</v>
      </c>
      <c r="B366" s="9" t="s">
        <v>83</v>
      </c>
      <c r="C366" t="s">
        <v>73</v>
      </c>
      <c r="D366" t="s">
        <v>64</v>
      </c>
      <c r="E366" s="8" t="s">
        <v>76</v>
      </c>
      <c r="F366" s="8" t="s">
        <v>79</v>
      </c>
      <c r="G366">
        <v>2009</v>
      </c>
      <c r="H366" s="11">
        <v>120</v>
      </c>
      <c r="I366" s="11">
        <v>125</v>
      </c>
      <c r="J366" s="11">
        <v>251125</v>
      </c>
      <c r="K366" s="11">
        <v>7533.75</v>
      </c>
      <c r="L366" s="11">
        <v>243591.25</v>
      </c>
      <c r="M366" s="11">
        <v>241080</v>
      </c>
      <c r="N366" s="11">
        <f>SalesData[[#This Row],[Sales]]-SalesData[[#This Row],[COGS]]</f>
        <v>2511.25</v>
      </c>
    </row>
    <row r="367" spans="1:14" hidden="1" x14ac:dyDescent="0.25">
      <c r="A367" s="10">
        <v>45566</v>
      </c>
      <c r="B367" s="9" t="s">
        <v>86</v>
      </c>
      <c r="C367" t="s">
        <v>68</v>
      </c>
      <c r="D367" t="s">
        <v>70</v>
      </c>
      <c r="E367" s="8" t="s">
        <v>71</v>
      </c>
      <c r="F367" s="8" t="s">
        <v>79</v>
      </c>
      <c r="G367">
        <v>2031</v>
      </c>
      <c r="H367" s="11">
        <v>5</v>
      </c>
      <c r="I367" s="11">
        <v>15</v>
      </c>
      <c r="J367" s="11">
        <v>30465</v>
      </c>
      <c r="K367" s="11">
        <v>1218.5999999999999</v>
      </c>
      <c r="L367" s="11">
        <v>29246.400000000001</v>
      </c>
      <c r="M367" s="11">
        <v>20310</v>
      </c>
      <c r="N367" s="11">
        <f>SalesData[[#This Row],[Sales]]-SalesData[[#This Row],[COGS]]</f>
        <v>8936.4000000000015</v>
      </c>
    </row>
    <row r="368" spans="1:14" hidden="1" x14ac:dyDescent="0.25">
      <c r="A368" s="10">
        <v>45566</v>
      </c>
      <c r="B368" s="9" t="s">
        <v>86</v>
      </c>
      <c r="C368" t="s">
        <v>68</v>
      </c>
      <c r="D368" t="s">
        <v>70</v>
      </c>
      <c r="E368" s="8" t="s">
        <v>75</v>
      </c>
      <c r="F368" s="8" t="s">
        <v>79</v>
      </c>
      <c r="G368">
        <v>2031</v>
      </c>
      <c r="H368" s="11">
        <v>10</v>
      </c>
      <c r="I368" s="11">
        <v>15</v>
      </c>
      <c r="J368" s="11">
        <v>30465</v>
      </c>
      <c r="K368" s="11">
        <v>1218.5999999999999</v>
      </c>
      <c r="L368" s="11">
        <v>29246.400000000001</v>
      </c>
      <c r="M368" s="11">
        <v>20310</v>
      </c>
      <c r="N368" s="11">
        <f>SalesData[[#This Row],[Sales]]-SalesData[[#This Row],[COGS]]</f>
        <v>8936.4000000000015</v>
      </c>
    </row>
    <row r="369" spans="1:14" hidden="1" x14ac:dyDescent="0.25">
      <c r="A369" s="10">
        <v>45566</v>
      </c>
      <c r="B369" s="9" t="s">
        <v>84</v>
      </c>
      <c r="C369" t="s">
        <v>74</v>
      </c>
      <c r="D369" t="s">
        <v>67</v>
      </c>
      <c r="E369" s="8" t="s">
        <v>65</v>
      </c>
      <c r="F369" s="8" t="s">
        <v>79</v>
      </c>
      <c r="G369">
        <v>2021</v>
      </c>
      <c r="H369" s="11">
        <v>3</v>
      </c>
      <c r="I369" s="11">
        <v>300</v>
      </c>
      <c r="J369" s="11">
        <v>606300</v>
      </c>
      <c r="K369" s="11">
        <v>24252</v>
      </c>
      <c r="L369" s="11">
        <v>582048</v>
      </c>
      <c r="M369" s="11">
        <v>505250</v>
      </c>
      <c r="N369" s="11">
        <f>SalesData[[#This Row],[Sales]]-SalesData[[#This Row],[COGS]]</f>
        <v>76798</v>
      </c>
    </row>
    <row r="370" spans="1:14" hidden="1" x14ac:dyDescent="0.25">
      <c r="A370" s="10">
        <v>45566</v>
      </c>
      <c r="B370" s="9" t="s">
        <v>84</v>
      </c>
      <c r="C370" t="s">
        <v>74</v>
      </c>
      <c r="D370" t="s">
        <v>67</v>
      </c>
      <c r="E370" s="8" t="s">
        <v>71</v>
      </c>
      <c r="F370" s="8" t="s">
        <v>79</v>
      </c>
      <c r="G370">
        <v>2021</v>
      </c>
      <c r="H370" s="11">
        <v>5</v>
      </c>
      <c r="I370" s="11">
        <v>300</v>
      </c>
      <c r="J370" s="11">
        <v>606300</v>
      </c>
      <c r="K370" s="11">
        <v>24252</v>
      </c>
      <c r="L370" s="11">
        <v>582048</v>
      </c>
      <c r="M370" s="11">
        <v>505250</v>
      </c>
      <c r="N370" s="11">
        <f>SalesData[[#This Row],[Sales]]-SalesData[[#This Row],[COGS]]</f>
        <v>76798</v>
      </c>
    </row>
    <row r="371" spans="1:14" hidden="1" x14ac:dyDescent="0.25">
      <c r="A371" s="10">
        <v>45566</v>
      </c>
      <c r="B371" s="9" t="s">
        <v>85</v>
      </c>
      <c r="C371" t="s">
        <v>63</v>
      </c>
      <c r="D371" t="s">
        <v>69</v>
      </c>
      <c r="E371" s="8" t="s">
        <v>76</v>
      </c>
      <c r="F371" s="8" t="s">
        <v>79</v>
      </c>
      <c r="G371">
        <v>2177</v>
      </c>
      <c r="H371" s="11">
        <v>120</v>
      </c>
      <c r="I371" s="11">
        <v>350</v>
      </c>
      <c r="J371" s="11">
        <v>761950</v>
      </c>
      <c r="K371" s="11">
        <v>30478</v>
      </c>
      <c r="L371" s="11">
        <v>731472</v>
      </c>
      <c r="M371" s="11">
        <v>566020</v>
      </c>
      <c r="N371" s="11">
        <f>SalesData[[#This Row],[Sales]]-SalesData[[#This Row],[COGS]]</f>
        <v>165452</v>
      </c>
    </row>
    <row r="372" spans="1:14" hidden="1" x14ac:dyDescent="0.25">
      <c r="A372" s="10">
        <v>45566</v>
      </c>
      <c r="B372" s="9" t="s">
        <v>85</v>
      </c>
      <c r="C372" t="s">
        <v>63</v>
      </c>
      <c r="D372" t="s">
        <v>69</v>
      </c>
      <c r="E372" s="8" t="s">
        <v>77</v>
      </c>
      <c r="F372" s="8" t="s">
        <v>79</v>
      </c>
      <c r="G372">
        <v>2177</v>
      </c>
      <c r="H372" s="11">
        <v>250</v>
      </c>
      <c r="I372" s="11">
        <v>350</v>
      </c>
      <c r="J372" s="11">
        <v>761950</v>
      </c>
      <c r="K372" s="11">
        <v>30478</v>
      </c>
      <c r="L372" s="11">
        <v>731472</v>
      </c>
      <c r="M372" s="11">
        <v>566020</v>
      </c>
      <c r="N372" s="11">
        <f>SalesData[[#This Row],[Sales]]-SalesData[[#This Row],[COGS]]</f>
        <v>165452</v>
      </c>
    </row>
    <row r="373" spans="1:14" hidden="1" x14ac:dyDescent="0.25">
      <c r="A373" s="10">
        <v>45566</v>
      </c>
      <c r="B373" s="9" t="s">
        <v>86</v>
      </c>
      <c r="C373" t="s">
        <v>63</v>
      </c>
      <c r="D373" t="s">
        <v>70</v>
      </c>
      <c r="E373" s="8" t="s">
        <v>75</v>
      </c>
      <c r="F373" s="8" t="s">
        <v>80</v>
      </c>
      <c r="G373">
        <v>2689</v>
      </c>
      <c r="H373" s="11">
        <v>10</v>
      </c>
      <c r="I373" s="11">
        <v>7</v>
      </c>
      <c r="J373" s="11">
        <v>18823</v>
      </c>
      <c r="K373" s="11">
        <v>941.15</v>
      </c>
      <c r="L373" s="11">
        <v>17881.849999999999</v>
      </c>
      <c r="M373" s="11">
        <v>13445</v>
      </c>
      <c r="N373" s="11">
        <f>SalesData[[#This Row],[Sales]]-SalesData[[#This Row],[COGS]]</f>
        <v>4436.8499999999985</v>
      </c>
    </row>
    <row r="374" spans="1:14" hidden="1" x14ac:dyDescent="0.25">
      <c r="A374" s="10">
        <v>45566</v>
      </c>
      <c r="B374" s="9" t="s">
        <v>86</v>
      </c>
      <c r="C374" t="s">
        <v>63</v>
      </c>
      <c r="D374" t="s">
        <v>70</v>
      </c>
      <c r="E374" s="8" t="s">
        <v>77</v>
      </c>
      <c r="F374" s="8" t="s">
        <v>80</v>
      </c>
      <c r="G374">
        <v>2689</v>
      </c>
      <c r="H374" s="11">
        <v>250</v>
      </c>
      <c r="I374" s="11">
        <v>7</v>
      </c>
      <c r="J374" s="11">
        <v>18823</v>
      </c>
      <c r="K374" s="11">
        <v>941.15</v>
      </c>
      <c r="L374" s="11">
        <v>17881.849999999999</v>
      </c>
      <c r="M374" s="11">
        <v>13445</v>
      </c>
      <c r="N374" s="11">
        <f>SalesData[[#This Row],[Sales]]-SalesData[[#This Row],[COGS]]</f>
        <v>4436.8499999999985</v>
      </c>
    </row>
    <row r="375" spans="1:14" hidden="1" x14ac:dyDescent="0.25">
      <c r="A375" s="10">
        <v>45566</v>
      </c>
      <c r="B375" s="9" t="s">
        <v>87</v>
      </c>
      <c r="C375" t="s">
        <v>73</v>
      </c>
      <c r="D375" t="s">
        <v>94</v>
      </c>
      <c r="E375" s="8" t="s">
        <v>75</v>
      </c>
      <c r="F375" s="8" t="s">
        <v>80</v>
      </c>
      <c r="G375">
        <v>861</v>
      </c>
      <c r="H375" s="11">
        <v>10</v>
      </c>
      <c r="I375" s="11">
        <v>125</v>
      </c>
      <c r="J375" s="11">
        <v>107625</v>
      </c>
      <c r="K375" s="11">
        <v>5381.25</v>
      </c>
      <c r="L375" s="11">
        <v>102243.75</v>
      </c>
      <c r="M375" s="11">
        <v>103320</v>
      </c>
      <c r="N375" s="11">
        <f>SalesData[[#This Row],[Sales]]-SalesData[[#This Row],[COGS]]</f>
        <v>-1076.25</v>
      </c>
    </row>
    <row r="376" spans="1:14" hidden="1" x14ac:dyDescent="0.25">
      <c r="A376" s="10">
        <v>45566</v>
      </c>
      <c r="B376" s="9" t="s">
        <v>87</v>
      </c>
      <c r="C376" t="s">
        <v>73</v>
      </c>
      <c r="D376" t="s">
        <v>94</v>
      </c>
      <c r="E376" s="8" t="s">
        <v>76</v>
      </c>
      <c r="F376" s="8" t="s">
        <v>80</v>
      </c>
      <c r="G376">
        <v>861</v>
      </c>
      <c r="H376" s="11">
        <v>120</v>
      </c>
      <c r="I376" s="11">
        <v>125</v>
      </c>
      <c r="J376" s="11">
        <v>107625</v>
      </c>
      <c r="K376" s="11">
        <v>5381.25</v>
      </c>
      <c r="L376" s="11">
        <v>102243.75</v>
      </c>
      <c r="M376" s="11">
        <v>103320</v>
      </c>
      <c r="N376" s="11">
        <f>SalesData[[#This Row],[Sales]]-SalesData[[#This Row],[COGS]]</f>
        <v>-1076.25</v>
      </c>
    </row>
    <row r="377" spans="1:14" hidden="1" x14ac:dyDescent="0.25">
      <c r="A377" s="10">
        <v>45566</v>
      </c>
      <c r="B377" s="9" t="s">
        <v>87</v>
      </c>
      <c r="C377" t="s">
        <v>68</v>
      </c>
      <c r="D377" t="s">
        <v>94</v>
      </c>
      <c r="E377" s="8" t="s">
        <v>75</v>
      </c>
      <c r="F377" s="8" t="s">
        <v>80</v>
      </c>
      <c r="G377">
        <v>1153</v>
      </c>
      <c r="H377" s="11">
        <v>10</v>
      </c>
      <c r="I377" s="11">
        <v>15</v>
      </c>
      <c r="J377" s="11">
        <v>17295</v>
      </c>
      <c r="K377" s="11">
        <v>1037.7</v>
      </c>
      <c r="L377" s="11">
        <v>16257.3</v>
      </c>
      <c r="M377" s="11">
        <v>11530</v>
      </c>
      <c r="N377" s="11">
        <f>SalesData[[#This Row],[Sales]]-SalesData[[#This Row],[COGS]]</f>
        <v>4727.2999999999993</v>
      </c>
    </row>
    <row r="378" spans="1:14" hidden="1" x14ac:dyDescent="0.25">
      <c r="A378" s="10">
        <v>45566</v>
      </c>
      <c r="B378" s="9" t="s">
        <v>87</v>
      </c>
      <c r="C378" t="s">
        <v>68</v>
      </c>
      <c r="D378" t="s">
        <v>94</v>
      </c>
      <c r="E378" s="8" t="s">
        <v>77</v>
      </c>
      <c r="F378" s="8" t="s">
        <v>80</v>
      </c>
      <c r="G378">
        <v>1153</v>
      </c>
      <c r="H378" s="11">
        <v>250</v>
      </c>
      <c r="I378" s="11">
        <v>15</v>
      </c>
      <c r="J378" s="11">
        <v>17295</v>
      </c>
      <c r="K378" s="11">
        <v>1037.7</v>
      </c>
      <c r="L378" s="11">
        <v>16257.3</v>
      </c>
      <c r="M378" s="11">
        <v>11530</v>
      </c>
      <c r="N378" s="11">
        <f>SalesData[[#This Row],[Sales]]-SalesData[[#This Row],[COGS]]</f>
        <v>4727.2999999999993</v>
      </c>
    </row>
    <row r="379" spans="1:14" hidden="1" x14ac:dyDescent="0.25">
      <c r="A379" s="10">
        <v>45566</v>
      </c>
      <c r="B379" s="9" t="s">
        <v>85</v>
      </c>
      <c r="C379" t="s">
        <v>74</v>
      </c>
      <c r="D379" t="s">
        <v>69</v>
      </c>
      <c r="E379" s="8" t="s">
        <v>65</v>
      </c>
      <c r="F379" s="8" t="s">
        <v>80</v>
      </c>
      <c r="G379">
        <v>2181</v>
      </c>
      <c r="H379" s="11">
        <v>3</v>
      </c>
      <c r="I379" s="11">
        <v>300</v>
      </c>
      <c r="J379" s="11">
        <v>654300</v>
      </c>
      <c r="K379" s="11">
        <v>45801</v>
      </c>
      <c r="L379" s="11">
        <v>608499</v>
      </c>
      <c r="M379" s="11">
        <v>545250</v>
      </c>
      <c r="N379" s="11">
        <f>SalesData[[#This Row],[Sales]]-SalesData[[#This Row],[COGS]]</f>
        <v>63249</v>
      </c>
    </row>
    <row r="380" spans="1:14" hidden="1" x14ac:dyDescent="0.25">
      <c r="A380" s="10">
        <v>45566</v>
      </c>
      <c r="B380" s="9" t="s">
        <v>85</v>
      </c>
      <c r="C380" t="s">
        <v>63</v>
      </c>
      <c r="D380" t="s">
        <v>69</v>
      </c>
      <c r="E380" s="8" t="s">
        <v>71</v>
      </c>
      <c r="F380" s="8" t="s">
        <v>80</v>
      </c>
      <c r="G380">
        <v>1976</v>
      </c>
      <c r="H380" s="11">
        <v>5</v>
      </c>
      <c r="I380" s="11">
        <v>20</v>
      </c>
      <c r="J380" s="11">
        <v>39520</v>
      </c>
      <c r="K380" s="11">
        <v>2766.4</v>
      </c>
      <c r="L380" s="11">
        <v>36753.599999999999</v>
      </c>
      <c r="M380" s="11">
        <v>19760</v>
      </c>
      <c r="N380" s="11">
        <f>SalesData[[#This Row],[Sales]]-SalesData[[#This Row],[COGS]]</f>
        <v>16993.599999999999</v>
      </c>
    </row>
    <row r="381" spans="1:14" hidden="1" x14ac:dyDescent="0.25">
      <c r="A381" s="10">
        <v>45566</v>
      </c>
      <c r="B381" s="9" t="s">
        <v>85</v>
      </c>
      <c r="C381" t="s">
        <v>74</v>
      </c>
      <c r="D381" t="s">
        <v>69</v>
      </c>
      <c r="E381" s="8" t="s">
        <v>71</v>
      </c>
      <c r="F381" s="8" t="s">
        <v>80</v>
      </c>
      <c r="G381">
        <v>2181</v>
      </c>
      <c r="H381" s="11">
        <v>5</v>
      </c>
      <c r="I381" s="11">
        <v>300</v>
      </c>
      <c r="J381" s="11">
        <v>654300</v>
      </c>
      <c r="K381" s="11">
        <v>45801</v>
      </c>
      <c r="L381" s="11">
        <v>608499</v>
      </c>
      <c r="M381" s="11">
        <v>545250</v>
      </c>
      <c r="N381" s="11">
        <f>SalesData[[#This Row],[Sales]]-SalesData[[#This Row],[COGS]]</f>
        <v>63249</v>
      </c>
    </row>
    <row r="382" spans="1:14" hidden="1" x14ac:dyDescent="0.25">
      <c r="A382" s="10">
        <v>45566</v>
      </c>
      <c r="B382" s="9" t="s">
        <v>85</v>
      </c>
      <c r="C382" t="s">
        <v>63</v>
      </c>
      <c r="D382" t="s">
        <v>69</v>
      </c>
      <c r="E382" s="8" t="s">
        <v>76</v>
      </c>
      <c r="F382" s="8" t="s">
        <v>80</v>
      </c>
      <c r="G382">
        <v>1976</v>
      </c>
      <c r="H382" s="11">
        <v>120</v>
      </c>
      <c r="I382" s="11">
        <v>20</v>
      </c>
      <c r="J382" s="11">
        <v>39520</v>
      </c>
      <c r="K382" s="11">
        <v>2766.4</v>
      </c>
      <c r="L382" s="11">
        <v>36753.599999999999</v>
      </c>
      <c r="M382" s="11">
        <v>19760</v>
      </c>
      <c r="N382" s="11">
        <f>SalesData[[#This Row],[Sales]]-SalesData[[#This Row],[COGS]]</f>
        <v>16993.599999999999</v>
      </c>
    </row>
    <row r="383" spans="1:14" hidden="1" x14ac:dyDescent="0.25">
      <c r="A383" s="10">
        <v>45566</v>
      </c>
      <c r="B383" s="9" t="s">
        <v>85</v>
      </c>
      <c r="C383" t="s">
        <v>68</v>
      </c>
      <c r="D383" t="s">
        <v>69</v>
      </c>
      <c r="E383" s="8" t="s">
        <v>75</v>
      </c>
      <c r="F383" s="8" t="s">
        <v>80</v>
      </c>
      <c r="G383">
        <v>1227</v>
      </c>
      <c r="H383" s="11">
        <v>10</v>
      </c>
      <c r="I383" s="11">
        <v>15</v>
      </c>
      <c r="J383" s="11">
        <v>18405</v>
      </c>
      <c r="K383" s="11">
        <v>1656.45</v>
      </c>
      <c r="L383" s="11">
        <v>16748.55</v>
      </c>
      <c r="M383" s="11">
        <v>12270</v>
      </c>
      <c r="N383" s="11">
        <f>SalesData[[#This Row],[Sales]]-SalesData[[#This Row],[COGS]]</f>
        <v>4478.5499999999993</v>
      </c>
    </row>
    <row r="384" spans="1:14" hidden="1" x14ac:dyDescent="0.25">
      <c r="A384" s="10">
        <v>45566</v>
      </c>
      <c r="B384" s="9" t="s">
        <v>83</v>
      </c>
      <c r="C384" t="s">
        <v>63</v>
      </c>
      <c r="D384" t="s">
        <v>64</v>
      </c>
      <c r="E384" s="8" t="s">
        <v>76</v>
      </c>
      <c r="F384" s="8" t="s">
        <v>80</v>
      </c>
      <c r="G384">
        <v>1269</v>
      </c>
      <c r="H384" s="11">
        <v>120</v>
      </c>
      <c r="I384" s="11">
        <v>350</v>
      </c>
      <c r="J384" s="11">
        <v>444150</v>
      </c>
      <c r="K384" s="11">
        <v>39973.5</v>
      </c>
      <c r="L384" s="11">
        <v>404176.5</v>
      </c>
      <c r="M384" s="11">
        <v>329940</v>
      </c>
      <c r="N384" s="11">
        <f>SalesData[[#This Row],[Sales]]-SalesData[[#This Row],[COGS]]</f>
        <v>74236.5</v>
      </c>
    </row>
    <row r="385" spans="1:14" hidden="1" x14ac:dyDescent="0.25">
      <c r="A385" s="10">
        <v>45566</v>
      </c>
      <c r="B385" s="9" t="s">
        <v>85</v>
      </c>
      <c r="C385" t="s">
        <v>68</v>
      </c>
      <c r="D385" t="s">
        <v>69</v>
      </c>
      <c r="E385" s="8" t="s">
        <v>77</v>
      </c>
      <c r="F385" s="8" t="s">
        <v>80</v>
      </c>
      <c r="G385">
        <v>1227</v>
      </c>
      <c r="H385" s="11">
        <v>250</v>
      </c>
      <c r="I385" s="11">
        <v>15</v>
      </c>
      <c r="J385" s="11">
        <v>18405</v>
      </c>
      <c r="K385" s="11">
        <v>1656.45</v>
      </c>
      <c r="L385" s="11">
        <v>16748.55</v>
      </c>
      <c r="M385" s="11">
        <v>12270</v>
      </c>
      <c r="N385" s="11">
        <f>SalesData[[#This Row],[Sales]]-SalesData[[#This Row],[COGS]]</f>
        <v>4478.5499999999993</v>
      </c>
    </row>
    <row r="386" spans="1:14" hidden="1" x14ac:dyDescent="0.25">
      <c r="A386" s="10">
        <v>45566</v>
      </c>
      <c r="B386" s="9" t="s">
        <v>83</v>
      </c>
      <c r="C386" t="s">
        <v>63</v>
      </c>
      <c r="D386" t="s">
        <v>64</v>
      </c>
      <c r="E386" s="8" t="s">
        <v>78</v>
      </c>
      <c r="F386" s="8" t="s">
        <v>80</v>
      </c>
      <c r="G386">
        <v>1269</v>
      </c>
      <c r="H386" s="11">
        <v>260</v>
      </c>
      <c r="I386" s="11">
        <v>350</v>
      </c>
      <c r="J386" s="11">
        <v>444150</v>
      </c>
      <c r="K386" s="11">
        <v>39973.5</v>
      </c>
      <c r="L386" s="11">
        <v>404176.5</v>
      </c>
      <c r="M386" s="11">
        <v>329940</v>
      </c>
      <c r="N386" s="11">
        <f>SalesData[[#This Row],[Sales]]-SalesData[[#This Row],[COGS]]</f>
        <v>74236.5</v>
      </c>
    </row>
    <row r="387" spans="1:14" hidden="1" x14ac:dyDescent="0.25">
      <c r="A387" s="10">
        <v>45566</v>
      </c>
      <c r="B387" s="9" t="s">
        <v>84</v>
      </c>
      <c r="C387" t="s">
        <v>63</v>
      </c>
      <c r="D387" t="s">
        <v>67</v>
      </c>
      <c r="E387" s="8" t="s">
        <v>75</v>
      </c>
      <c r="F387" s="8" t="s">
        <v>80</v>
      </c>
      <c r="G387">
        <v>360</v>
      </c>
      <c r="H387" s="11">
        <v>10</v>
      </c>
      <c r="I387" s="11">
        <v>7</v>
      </c>
      <c r="J387" s="11">
        <v>2520</v>
      </c>
      <c r="K387" s="11">
        <v>226.8</v>
      </c>
      <c r="L387" s="11">
        <v>2293.1999999999998</v>
      </c>
      <c r="M387" s="11">
        <v>1800</v>
      </c>
      <c r="N387" s="11">
        <f>SalesData[[#This Row],[Sales]]-SalesData[[#This Row],[COGS]]</f>
        <v>493.19999999999982</v>
      </c>
    </row>
    <row r="388" spans="1:14" hidden="1" x14ac:dyDescent="0.25">
      <c r="A388" s="10">
        <v>45566</v>
      </c>
      <c r="B388" s="9" t="s">
        <v>84</v>
      </c>
      <c r="C388" t="s">
        <v>63</v>
      </c>
      <c r="D388" t="s">
        <v>67</v>
      </c>
      <c r="E388" s="8" t="s">
        <v>77</v>
      </c>
      <c r="F388" s="8" t="s">
        <v>80</v>
      </c>
      <c r="G388">
        <v>360</v>
      </c>
      <c r="H388" s="11">
        <v>250</v>
      </c>
      <c r="I388" s="11">
        <v>7</v>
      </c>
      <c r="J388" s="11">
        <v>2520</v>
      </c>
      <c r="K388" s="11">
        <v>226.8</v>
      </c>
      <c r="L388" s="11">
        <v>2293.1999999999998</v>
      </c>
      <c r="M388" s="11">
        <v>1800</v>
      </c>
      <c r="N388" s="11">
        <f>SalesData[[#This Row],[Sales]]-SalesData[[#This Row],[COGS]]</f>
        <v>493.19999999999982</v>
      </c>
    </row>
    <row r="389" spans="1:14" hidden="1" x14ac:dyDescent="0.25">
      <c r="A389" s="10">
        <v>45566</v>
      </c>
      <c r="B389" s="9" t="s">
        <v>84</v>
      </c>
      <c r="C389" t="s">
        <v>63</v>
      </c>
      <c r="D389" t="s">
        <v>67</v>
      </c>
      <c r="E389" s="8" t="s">
        <v>75</v>
      </c>
      <c r="F389" s="8" t="s">
        <v>81</v>
      </c>
      <c r="G389">
        <v>241</v>
      </c>
      <c r="H389" s="11">
        <v>10</v>
      </c>
      <c r="I389" s="11">
        <v>20</v>
      </c>
      <c r="J389" s="11">
        <v>4820</v>
      </c>
      <c r="K389" s="11">
        <v>482</v>
      </c>
      <c r="L389" s="11">
        <v>4338</v>
      </c>
      <c r="M389" s="11">
        <v>2410</v>
      </c>
      <c r="N389" s="11">
        <f>SalesData[[#This Row],[Sales]]-SalesData[[#This Row],[COGS]]</f>
        <v>1928</v>
      </c>
    </row>
    <row r="390" spans="1:14" hidden="1" x14ac:dyDescent="0.25">
      <c r="A390" s="10">
        <v>45566</v>
      </c>
      <c r="B390" s="9" t="s">
        <v>84</v>
      </c>
      <c r="C390" t="s">
        <v>63</v>
      </c>
      <c r="D390" t="s">
        <v>67</v>
      </c>
      <c r="E390" s="8" t="s">
        <v>76</v>
      </c>
      <c r="F390" s="8" t="s">
        <v>81</v>
      </c>
      <c r="G390">
        <v>241</v>
      </c>
      <c r="H390" s="11">
        <v>120</v>
      </c>
      <c r="I390" s="11">
        <v>20</v>
      </c>
      <c r="J390" s="11">
        <v>4820</v>
      </c>
      <c r="K390" s="11">
        <v>482</v>
      </c>
      <c r="L390" s="11">
        <v>4338</v>
      </c>
      <c r="M390" s="11">
        <v>2410</v>
      </c>
      <c r="N390" s="11">
        <f>SalesData[[#This Row],[Sales]]-SalesData[[#This Row],[COGS]]</f>
        <v>1928</v>
      </c>
    </row>
    <row r="391" spans="1:14" hidden="1" x14ac:dyDescent="0.25">
      <c r="A391" s="10">
        <v>45566</v>
      </c>
      <c r="B391" s="9" t="s">
        <v>84</v>
      </c>
      <c r="C391" t="s">
        <v>72</v>
      </c>
      <c r="D391" t="s">
        <v>67</v>
      </c>
      <c r="E391" s="8" t="s">
        <v>76</v>
      </c>
      <c r="F391" s="8" t="s">
        <v>81</v>
      </c>
      <c r="G391">
        <v>472</v>
      </c>
      <c r="H391" s="11">
        <v>120</v>
      </c>
      <c r="I391" s="11">
        <v>12</v>
      </c>
      <c r="J391" s="11">
        <v>5664</v>
      </c>
      <c r="K391" s="11">
        <v>623.04</v>
      </c>
      <c r="L391" s="11">
        <v>5040.96</v>
      </c>
      <c r="M391" s="11">
        <v>1416</v>
      </c>
      <c r="N391" s="11">
        <f>SalesData[[#This Row],[Sales]]-SalesData[[#This Row],[COGS]]</f>
        <v>3624.96</v>
      </c>
    </row>
    <row r="392" spans="1:14" hidden="1" x14ac:dyDescent="0.25">
      <c r="A392" s="10">
        <v>45566</v>
      </c>
      <c r="B392" s="9" t="s">
        <v>84</v>
      </c>
      <c r="C392" t="s">
        <v>72</v>
      </c>
      <c r="D392" t="s">
        <v>67</v>
      </c>
      <c r="E392" s="8" t="s">
        <v>78</v>
      </c>
      <c r="F392" s="8" t="s">
        <v>81</v>
      </c>
      <c r="G392">
        <v>472</v>
      </c>
      <c r="H392" s="11">
        <v>260</v>
      </c>
      <c r="I392" s="11">
        <v>12</v>
      </c>
      <c r="J392" s="11">
        <v>5664</v>
      </c>
      <c r="K392" s="11">
        <v>623.04</v>
      </c>
      <c r="L392" s="11">
        <v>5040.96</v>
      </c>
      <c r="M392" s="11">
        <v>1416</v>
      </c>
      <c r="N392" s="11">
        <f>SalesData[[#This Row],[Sales]]-SalesData[[#This Row],[COGS]]</f>
        <v>3624.96</v>
      </c>
    </row>
    <row r="393" spans="1:14" hidden="1" x14ac:dyDescent="0.25">
      <c r="A393" s="10">
        <v>45566</v>
      </c>
      <c r="B393" s="9" t="s">
        <v>85</v>
      </c>
      <c r="C393" t="s">
        <v>73</v>
      </c>
      <c r="D393" t="s">
        <v>69</v>
      </c>
      <c r="E393" s="8" t="s">
        <v>65</v>
      </c>
      <c r="F393" s="8" t="s">
        <v>81</v>
      </c>
      <c r="G393">
        <v>2441</v>
      </c>
      <c r="H393" s="11">
        <v>3</v>
      </c>
      <c r="I393" s="11">
        <v>125</v>
      </c>
      <c r="J393" s="11">
        <v>305125</v>
      </c>
      <c r="K393" s="11">
        <v>33563.75</v>
      </c>
      <c r="L393" s="11">
        <v>271561.25</v>
      </c>
      <c r="M393" s="11">
        <v>292920</v>
      </c>
      <c r="N393" s="11">
        <f>SalesData[[#This Row],[Sales]]-SalesData[[#This Row],[COGS]]</f>
        <v>-21358.75</v>
      </c>
    </row>
    <row r="394" spans="1:14" hidden="1" x14ac:dyDescent="0.25">
      <c r="A394" s="10">
        <v>45566</v>
      </c>
      <c r="B394" s="9" t="s">
        <v>85</v>
      </c>
      <c r="C394" t="s">
        <v>73</v>
      </c>
      <c r="D394" t="s">
        <v>69</v>
      </c>
      <c r="E394" s="8" t="s">
        <v>75</v>
      </c>
      <c r="F394" s="8" t="s">
        <v>81</v>
      </c>
      <c r="G394">
        <v>2441</v>
      </c>
      <c r="H394" s="11">
        <v>10</v>
      </c>
      <c r="I394" s="11">
        <v>125</v>
      </c>
      <c r="J394" s="11">
        <v>305125</v>
      </c>
      <c r="K394" s="11">
        <v>33563.75</v>
      </c>
      <c r="L394" s="11">
        <v>271561.25</v>
      </c>
      <c r="M394" s="11">
        <v>292920</v>
      </c>
      <c r="N394" s="11">
        <f>SalesData[[#This Row],[Sales]]-SalesData[[#This Row],[COGS]]</f>
        <v>-21358.75</v>
      </c>
    </row>
    <row r="395" spans="1:14" hidden="1" x14ac:dyDescent="0.25">
      <c r="A395" s="10">
        <v>45566</v>
      </c>
      <c r="B395" s="9" t="s">
        <v>86</v>
      </c>
      <c r="C395" t="s">
        <v>73</v>
      </c>
      <c r="D395" t="s">
        <v>70</v>
      </c>
      <c r="E395" s="8" t="s">
        <v>65</v>
      </c>
      <c r="F395" s="8" t="s">
        <v>81</v>
      </c>
      <c r="G395">
        <v>2156</v>
      </c>
      <c r="H395" s="11">
        <v>3</v>
      </c>
      <c r="I395" s="11">
        <v>125</v>
      </c>
      <c r="J395" s="11">
        <v>269500</v>
      </c>
      <c r="K395" s="11">
        <v>32340</v>
      </c>
      <c r="L395" s="11">
        <v>237160</v>
      </c>
      <c r="M395" s="11">
        <v>258720</v>
      </c>
      <c r="N395" s="11">
        <f>SalesData[[#This Row],[Sales]]-SalesData[[#This Row],[COGS]]</f>
        <v>-21560</v>
      </c>
    </row>
    <row r="396" spans="1:14" hidden="1" x14ac:dyDescent="0.25">
      <c r="A396" s="10">
        <v>45566</v>
      </c>
      <c r="B396" s="9" t="s">
        <v>83</v>
      </c>
      <c r="C396" t="s">
        <v>63</v>
      </c>
      <c r="D396" t="s">
        <v>64</v>
      </c>
      <c r="E396" s="8" t="s">
        <v>71</v>
      </c>
      <c r="F396" s="8" t="s">
        <v>81</v>
      </c>
      <c r="G396">
        <v>2734</v>
      </c>
      <c r="H396" s="11">
        <v>5</v>
      </c>
      <c r="I396" s="11">
        <v>7</v>
      </c>
      <c r="J396" s="11">
        <v>19138</v>
      </c>
      <c r="K396" s="11">
        <v>2296.56</v>
      </c>
      <c r="L396" s="11">
        <v>16841.439999999999</v>
      </c>
      <c r="M396" s="11">
        <v>13670</v>
      </c>
      <c r="N396" s="11">
        <f>SalesData[[#This Row],[Sales]]-SalesData[[#This Row],[COGS]]</f>
        <v>3171.4399999999987</v>
      </c>
    </row>
    <row r="397" spans="1:14" hidden="1" x14ac:dyDescent="0.25">
      <c r="A397" s="10">
        <v>45566</v>
      </c>
      <c r="B397" s="9" t="s">
        <v>86</v>
      </c>
      <c r="C397" t="s">
        <v>73</v>
      </c>
      <c r="D397" t="s">
        <v>70</v>
      </c>
      <c r="E397" s="8" t="s">
        <v>75</v>
      </c>
      <c r="F397" s="8" t="s">
        <v>81</v>
      </c>
      <c r="G397">
        <v>2156</v>
      </c>
      <c r="H397" s="11">
        <v>10</v>
      </c>
      <c r="I397" s="11">
        <v>125</v>
      </c>
      <c r="J397" s="11">
        <v>269500</v>
      </c>
      <c r="K397" s="11">
        <v>32340</v>
      </c>
      <c r="L397" s="11">
        <v>237160</v>
      </c>
      <c r="M397" s="11">
        <v>258720</v>
      </c>
      <c r="N397" s="11">
        <f>SalesData[[#This Row],[Sales]]-SalesData[[#This Row],[COGS]]</f>
        <v>-21560</v>
      </c>
    </row>
    <row r="398" spans="1:14" hidden="1" x14ac:dyDescent="0.25">
      <c r="A398" s="10">
        <v>45566</v>
      </c>
      <c r="B398" s="9" t="s">
        <v>86</v>
      </c>
      <c r="C398" t="s">
        <v>63</v>
      </c>
      <c r="D398" t="s">
        <v>70</v>
      </c>
      <c r="E398" s="8" t="s">
        <v>75</v>
      </c>
      <c r="F398" s="8" t="s">
        <v>81</v>
      </c>
      <c r="G398">
        <v>905</v>
      </c>
      <c r="H398" s="11">
        <v>10</v>
      </c>
      <c r="I398" s="11">
        <v>20</v>
      </c>
      <c r="J398" s="11">
        <v>18100</v>
      </c>
      <c r="K398" s="11">
        <v>2172</v>
      </c>
      <c r="L398" s="11">
        <v>15928</v>
      </c>
      <c r="M398" s="11">
        <v>9050</v>
      </c>
      <c r="N398" s="11">
        <f>SalesData[[#This Row],[Sales]]-SalesData[[#This Row],[COGS]]</f>
        <v>6878</v>
      </c>
    </row>
    <row r="399" spans="1:14" hidden="1" x14ac:dyDescent="0.25">
      <c r="A399" s="10">
        <v>45566</v>
      </c>
      <c r="B399" s="9" t="s">
        <v>87</v>
      </c>
      <c r="C399" t="s">
        <v>63</v>
      </c>
      <c r="D399" t="s">
        <v>94</v>
      </c>
      <c r="E399" s="8" t="s">
        <v>76</v>
      </c>
      <c r="F399" s="8" t="s">
        <v>81</v>
      </c>
      <c r="G399">
        <v>986</v>
      </c>
      <c r="H399" s="11">
        <v>120</v>
      </c>
      <c r="I399" s="11">
        <v>350</v>
      </c>
      <c r="J399" s="11">
        <v>345100</v>
      </c>
      <c r="K399" s="11">
        <v>41412</v>
      </c>
      <c r="L399" s="11">
        <v>303688</v>
      </c>
      <c r="M399" s="11">
        <v>256360</v>
      </c>
      <c r="N399" s="11">
        <f>SalesData[[#This Row],[Sales]]-SalesData[[#This Row],[COGS]]</f>
        <v>47328</v>
      </c>
    </row>
    <row r="400" spans="1:14" hidden="1" x14ac:dyDescent="0.25">
      <c r="A400" s="10">
        <v>45566</v>
      </c>
      <c r="B400" s="9" t="s">
        <v>86</v>
      </c>
      <c r="C400" t="s">
        <v>63</v>
      </c>
      <c r="D400" t="s">
        <v>70</v>
      </c>
      <c r="E400" s="8" t="s">
        <v>76</v>
      </c>
      <c r="F400" s="8" t="s">
        <v>81</v>
      </c>
      <c r="G400">
        <v>905</v>
      </c>
      <c r="H400" s="11">
        <v>120</v>
      </c>
      <c r="I400" s="11">
        <v>20</v>
      </c>
      <c r="J400" s="11">
        <v>18100</v>
      </c>
      <c r="K400" s="11">
        <v>2172</v>
      </c>
      <c r="L400" s="11">
        <v>15928</v>
      </c>
      <c r="M400" s="11">
        <v>9050</v>
      </c>
      <c r="N400" s="11">
        <f>SalesData[[#This Row],[Sales]]-SalesData[[#This Row],[COGS]]</f>
        <v>6878</v>
      </c>
    </row>
    <row r="401" spans="1:14" hidden="1" x14ac:dyDescent="0.25">
      <c r="A401" s="10">
        <v>45566</v>
      </c>
      <c r="B401" s="9" t="s">
        <v>87</v>
      </c>
      <c r="C401" t="s">
        <v>63</v>
      </c>
      <c r="D401" t="s">
        <v>94</v>
      </c>
      <c r="E401" s="8" t="s">
        <v>77</v>
      </c>
      <c r="F401" s="8" t="s">
        <v>81</v>
      </c>
      <c r="G401">
        <v>986</v>
      </c>
      <c r="H401" s="11">
        <v>250</v>
      </c>
      <c r="I401" s="11">
        <v>350</v>
      </c>
      <c r="J401" s="11">
        <v>345100</v>
      </c>
      <c r="K401" s="11">
        <v>41412</v>
      </c>
      <c r="L401" s="11">
        <v>303688</v>
      </c>
      <c r="M401" s="11">
        <v>256360</v>
      </c>
      <c r="N401" s="11">
        <f>SalesData[[#This Row],[Sales]]-SalesData[[#This Row],[COGS]]</f>
        <v>47328</v>
      </c>
    </row>
    <row r="402" spans="1:14" hidden="1" x14ac:dyDescent="0.25">
      <c r="A402" s="10">
        <v>45566</v>
      </c>
      <c r="B402" s="9" t="s">
        <v>83</v>
      </c>
      <c r="C402" t="s">
        <v>63</v>
      </c>
      <c r="D402" t="s">
        <v>64</v>
      </c>
      <c r="E402" s="8" t="s">
        <v>78</v>
      </c>
      <c r="F402" s="8" t="s">
        <v>81</v>
      </c>
      <c r="G402">
        <v>2734</v>
      </c>
      <c r="H402" s="11">
        <v>260</v>
      </c>
      <c r="I402" s="11">
        <v>7</v>
      </c>
      <c r="J402" s="11">
        <v>19138</v>
      </c>
      <c r="K402" s="11">
        <v>2296.56</v>
      </c>
      <c r="L402" s="11">
        <v>16841.439999999999</v>
      </c>
      <c r="M402" s="11">
        <v>13670</v>
      </c>
      <c r="N402" s="11">
        <f>SalesData[[#This Row],[Sales]]-SalesData[[#This Row],[COGS]]</f>
        <v>3171.4399999999987</v>
      </c>
    </row>
    <row r="403" spans="1:14" hidden="1" x14ac:dyDescent="0.25">
      <c r="A403" s="10">
        <v>45566</v>
      </c>
      <c r="B403" s="9" t="s">
        <v>83</v>
      </c>
      <c r="C403" t="s">
        <v>63</v>
      </c>
      <c r="D403" t="s">
        <v>64</v>
      </c>
      <c r="E403" s="8" t="s">
        <v>71</v>
      </c>
      <c r="F403" s="8" t="s">
        <v>81</v>
      </c>
      <c r="G403">
        <v>1249</v>
      </c>
      <c r="H403" s="11">
        <v>5</v>
      </c>
      <c r="I403" s="11">
        <v>20</v>
      </c>
      <c r="J403" s="11">
        <v>24980</v>
      </c>
      <c r="K403" s="11">
        <v>3247.4</v>
      </c>
      <c r="L403" s="11">
        <v>21732.6</v>
      </c>
      <c r="M403" s="11">
        <v>12490</v>
      </c>
      <c r="N403" s="11">
        <f>SalesData[[#This Row],[Sales]]-SalesData[[#This Row],[COGS]]</f>
        <v>9242.5999999999985</v>
      </c>
    </row>
    <row r="404" spans="1:14" hidden="1" x14ac:dyDescent="0.25">
      <c r="A404" s="10">
        <v>45566</v>
      </c>
      <c r="B404" s="9" t="s">
        <v>83</v>
      </c>
      <c r="C404" t="s">
        <v>68</v>
      </c>
      <c r="D404" t="s">
        <v>64</v>
      </c>
      <c r="E404" s="8" t="s">
        <v>75</v>
      </c>
      <c r="F404" s="8" t="s">
        <v>81</v>
      </c>
      <c r="G404">
        <v>1565</v>
      </c>
      <c r="H404" s="11">
        <v>10</v>
      </c>
      <c r="I404" s="11">
        <v>15</v>
      </c>
      <c r="J404" s="11">
        <v>23475</v>
      </c>
      <c r="K404" s="11">
        <v>3051.75</v>
      </c>
      <c r="L404" s="11">
        <v>20423.25</v>
      </c>
      <c r="M404" s="11">
        <v>15650</v>
      </c>
      <c r="N404" s="11">
        <f>SalesData[[#This Row],[Sales]]-SalesData[[#This Row],[COGS]]</f>
        <v>4773.25</v>
      </c>
    </row>
    <row r="405" spans="1:14" hidden="1" x14ac:dyDescent="0.25">
      <c r="A405" s="10">
        <v>45566</v>
      </c>
      <c r="B405" s="9" t="s">
        <v>83</v>
      </c>
      <c r="C405" t="s">
        <v>63</v>
      </c>
      <c r="D405" t="s">
        <v>64</v>
      </c>
      <c r="E405" s="8" t="s">
        <v>75</v>
      </c>
      <c r="F405" s="8" t="s">
        <v>81</v>
      </c>
      <c r="G405">
        <v>1249</v>
      </c>
      <c r="H405" s="11">
        <v>10</v>
      </c>
      <c r="I405" s="11">
        <v>20</v>
      </c>
      <c r="J405" s="11">
        <v>24980</v>
      </c>
      <c r="K405" s="11">
        <v>3247.4</v>
      </c>
      <c r="L405" s="11">
        <v>21732.6</v>
      </c>
      <c r="M405" s="11">
        <v>12490</v>
      </c>
      <c r="N405" s="11">
        <f>SalesData[[#This Row],[Sales]]-SalesData[[#This Row],[COGS]]</f>
        <v>9242.5999999999985</v>
      </c>
    </row>
    <row r="406" spans="1:14" hidden="1" x14ac:dyDescent="0.25">
      <c r="A406" s="10">
        <v>45566</v>
      </c>
      <c r="B406" s="9" t="s">
        <v>86</v>
      </c>
      <c r="C406" t="s">
        <v>72</v>
      </c>
      <c r="D406" t="s">
        <v>70</v>
      </c>
      <c r="E406" s="8" t="s">
        <v>76</v>
      </c>
      <c r="F406" s="8" t="s">
        <v>81</v>
      </c>
      <c r="G406">
        <v>410</v>
      </c>
      <c r="H406" s="11">
        <v>120</v>
      </c>
      <c r="I406" s="11">
        <v>12</v>
      </c>
      <c r="J406" s="11">
        <v>4920</v>
      </c>
      <c r="K406" s="11">
        <v>639.6</v>
      </c>
      <c r="L406" s="11">
        <v>4280.3999999999996</v>
      </c>
      <c r="M406" s="11">
        <v>1230</v>
      </c>
      <c r="N406" s="11">
        <f>SalesData[[#This Row],[Sales]]-SalesData[[#This Row],[COGS]]</f>
        <v>3050.3999999999996</v>
      </c>
    </row>
    <row r="407" spans="1:14" hidden="1" x14ac:dyDescent="0.25">
      <c r="A407" s="10">
        <v>45566</v>
      </c>
      <c r="B407" s="9" t="s">
        <v>83</v>
      </c>
      <c r="C407" t="s">
        <v>68</v>
      </c>
      <c r="D407" t="s">
        <v>64</v>
      </c>
      <c r="E407" s="8" t="s">
        <v>77</v>
      </c>
      <c r="F407" s="8" t="s">
        <v>81</v>
      </c>
      <c r="G407">
        <v>1565</v>
      </c>
      <c r="H407" s="11">
        <v>250</v>
      </c>
      <c r="I407" s="11">
        <v>15</v>
      </c>
      <c r="J407" s="11">
        <v>23475</v>
      </c>
      <c r="K407" s="11">
        <v>3051.75</v>
      </c>
      <c r="L407" s="11">
        <v>20423.25</v>
      </c>
      <c r="M407" s="11">
        <v>15650</v>
      </c>
      <c r="N407" s="11">
        <f>SalesData[[#This Row],[Sales]]-SalesData[[#This Row],[COGS]]</f>
        <v>4773.25</v>
      </c>
    </row>
    <row r="408" spans="1:14" hidden="1" x14ac:dyDescent="0.25">
      <c r="A408" s="10">
        <v>45566</v>
      </c>
      <c r="B408" s="9" t="s">
        <v>86</v>
      </c>
      <c r="C408" t="s">
        <v>72</v>
      </c>
      <c r="D408" t="s">
        <v>70</v>
      </c>
      <c r="E408" s="8" t="s">
        <v>78</v>
      </c>
      <c r="F408" s="8" t="s">
        <v>81</v>
      </c>
      <c r="G408">
        <v>410</v>
      </c>
      <c r="H408" s="11">
        <v>260</v>
      </c>
      <c r="I408" s="11">
        <v>12</v>
      </c>
      <c r="J408" s="11">
        <v>4920</v>
      </c>
      <c r="K408" s="11">
        <v>639.6</v>
      </c>
      <c r="L408" s="11">
        <v>4280.3999999999996</v>
      </c>
      <c r="M408" s="11">
        <v>1230</v>
      </c>
      <c r="N408" s="11">
        <f>SalesData[[#This Row],[Sales]]-SalesData[[#This Row],[COGS]]</f>
        <v>3050.3999999999996</v>
      </c>
    </row>
    <row r="409" spans="1:14" hidden="1" x14ac:dyDescent="0.25">
      <c r="A409" s="10">
        <v>45566</v>
      </c>
      <c r="B409" s="9" t="s">
        <v>85</v>
      </c>
      <c r="C409" t="s">
        <v>72</v>
      </c>
      <c r="D409" t="s">
        <v>69</v>
      </c>
      <c r="E409" s="8" t="s">
        <v>75</v>
      </c>
      <c r="F409" s="8" t="s">
        <v>81</v>
      </c>
      <c r="G409">
        <v>1393</v>
      </c>
      <c r="H409" s="11">
        <v>10</v>
      </c>
      <c r="I409" s="11">
        <v>12</v>
      </c>
      <c r="J409" s="11">
        <v>16716</v>
      </c>
      <c r="K409" s="11">
        <v>2340.2399999999998</v>
      </c>
      <c r="L409" s="11">
        <v>14375.76</v>
      </c>
      <c r="M409" s="11">
        <v>4179</v>
      </c>
      <c r="N409" s="11">
        <f>SalesData[[#This Row],[Sales]]-SalesData[[#This Row],[COGS]]</f>
        <v>10196.76</v>
      </c>
    </row>
    <row r="410" spans="1:14" hidden="1" x14ac:dyDescent="0.25">
      <c r="A410" s="10">
        <v>45566</v>
      </c>
      <c r="B410" s="9" t="s">
        <v>85</v>
      </c>
      <c r="C410" t="s">
        <v>72</v>
      </c>
      <c r="D410" t="s">
        <v>69</v>
      </c>
      <c r="E410" s="8" t="s">
        <v>78</v>
      </c>
      <c r="F410" s="8" t="s">
        <v>81</v>
      </c>
      <c r="G410">
        <v>1393</v>
      </c>
      <c r="H410" s="11">
        <v>260</v>
      </c>
      <c r="I410" s="11">
        <v>12</v>
      </c>
      <c r="J410" s="11">
        <v>16716</v>
      </c>
      <c r="K410" s="11">
        <v>2340.2399999999998</v>
      </c>
      <c r="L410" s="11">
        <v>14375.76</v>
      </c>
      <c r="M410" s="11">
        <v>4179</v>
      </c>
      <c r="N410" s="11">
        <f>SalesData[[#This Row],[Sales]]-SalesData[[#This Row],[COGS]]</f>
        <v>10196.76</v>
      </c>
    </row>
    <row r="411" spans="1:14" hidden="1" x14ac:dyDescent="0.25">
      <c r="A411" s="10">
        <v>45566</v>
      </c>
      <c r="B411" s="9" t="s">
        <v>83</v>
      </c>
      <c r="C411" t="s">
        <v>74</v>
      </c>
      <c r="D411" t="s">
        <v>64</v>
      </c>
      <c r="E411" s="8" t="s">
        <v>65</v>
      </c>
      <c r="F411" s="8" t="s">
        <v>81</v>
      </c>
      <c r="G411">
        <v>1496</v>
      </c>
      <c r="H411" s="11">
        <v>3</v>
      </c>
      <c r="I411" s="11">
        <v>300</v>
      </c>
      <c r="J411" s="11">
        <v>448800</v>
      </c>
      <c r="K411" s="11">
        <v>62832</v>
      </c>
      <c r="L411" s="11">
        <v>385968</v>
      </c>
      <c r="M411" s="11">
        <v>374000</v>
      </c>
      <c r="N411" s="11">
        <f>SalesData[[#This Row],[Sales]]-SalesData[[#This Row],[COGS]]</f>
        <v>11968</v>
      </c>
    </row>
    <row r="412" spans="1:14" hidden="1" x14ac:dyDescent="0.25">
      <c r="A412" s="10">
        <v>45566</v>
      </c>
      <c r="B412" s="9" t="s">
        <v>87</v>
      </c>
      <c r="C412" t="s">
        <v>74</v>
      </c>
      <c r="D412" t="s">
        <v>94</v>
      </c>
      <c r="E412" s="8" t="s">
        <v>65</v>
      </c>
      <c r="F412" s="8" t="s">
        <v>81</v>
      </c>
      <c r="G412">
        <v>1010</v>
      </c>
      <c r="H412" s="11">
        <v>3</v>
      </c>
      <c r="I412" s="11">
        <v>300</v>
      </c>
      <c r="J412" s="11">
        <v>303000</v>
      </c>
      <c r="K412" s="11">
        <v>42420</v>
      </c>
      <c r="L412" s="11">
        <v>260580</v>
      </c>
      <c r="M412" s="11">
        <v>252500</v>
      </c>
      <c r="N412" s="11">
        <f>SalesData[[#This Row],[Sales]]-SalesData[[#This Row],[COGS]]</f>
        <v>8080</v>
      </c>
    </row>
    <row r="413" spans="1:14" x14ac:dyDescent="0.25">
      <c r="A413" s="10">
        <v>45566</v>
      </c>
      <c r="B413" s="9" t="s">
        <v>87</v>
      </c>
      <c r="C413" t="s">
        <v>72</v>
      </c>
      <c r="D413" t="s">
        <v>94</v>
      </c>
      <c r="E413" s="8" t="s">
        <v>75</v>
      </c>
      <c r="F413" s="8" t="s">
        <v>81</v>
      </c>
      <c r="G413">
        <v>2914</v>
      </c>
      <c r="H413" s="11">
        <v>10</v>
      </c>
      <c r="I413" s="11">
        <v>12</v>
      </c>
      <c r="J413" s="11">
        <v>34968</v>
      </c>
      <c r="K413" s="11">
        <v>4895.5200000000004</v>
      </c>
      <c r="L413" s="11">
        <v>30072.48</v>
      </c>
      <c r="M413" s="11">
        <v>8742</v>
      </c>
      <c r="N413" s="11">
        <f>SalesData[[#This Row],[Sales]]-SalesData[[#This Row],[COGS]]</f>
        <v>21330.48</v>
      </c>
    </row>
    <row r="414" spans="1:14" hidden="1" x14ac:dyDescent="0.25">
      <c r="A414" s="10">
        <v>45566</v>
      </c>
      <c r="B414" s="9" t="s">
        <v>85</v>
      </c>
      <c r="C414" t="s">
        <v>63</v>
      </c>
      <c r="D414" t="s">
        <v>69</v>
      </c>
      <c r="E414" s="8" t="s">
        <v>75</v>
      </c>
      <c r="F414" s="8" t="s">
        <v>81</v>
      </c>
      <c r="G414">
        <v>1731</v>
      </c>
      <c r="H414" s="11">
        <v>10</v>
      </c>
      <c r="I414" s="11">
        <v>7</v>
      </c>
      <c r="J414" s="11">
        <v>12117</v>
      </c>
      <c r="K414" s="11">
        <v>1696.38</v>
      </c>
      <c r="L414" s="11">
        <v>10420.619999999999</v>
      </c>
      <c r="M414" s="11">
        <v>8655</v>
      </c>
      <c r="N414" s="11">
        <f>SalesData[[#This Row],[Sales]]-SalesData[[#This Row],[COGS]]</f>
        <v>1765.619999999999</v>
      </c>
    </row>
    <row r="415" spans="1:14" hidden="1" x14ac:dyDescent="0.25">
      <c r="A415" s="10">
        <v>45566</v>
      </c>
      <c r="B415" s="9" t="s">
        <v>83</v>
      </c>
      <c r="C415" t="s">
        <v>74</v>
      </c>
      <c r="D415" t="s">
        <v>64</v>
      </c>
      <c r="E415" s="8" t="s">
        <v>77</v>
      </c>
      <c r="F415" s="8" t="s">
        <v>81</v>
      </c>
      <c r="G415">
        <v>1496</v>
      </c>
      <c r="H415" s="11">
        <v>250</v>
      </c>
      <c r="I415" s="11">
        <v>300</v>
      </c>
      <c r="J415" s="11">
        <v>448800</v>
      </c>
      <c r="K415" s="11">
        <v>62832</v>
      </c>
      <c r="L415" s="11">
        <v>385968</v>
      </c>
      <c r="M415" s="11">
        <v>374000</v>
      </c>
      <c r="N415" s="11">
        <f>SalesData[[#This Row],[Sales]]-SalesData[[#This Row],[COGS]]</f>
        <v>11968</v>
      </c>
    </row>
    <row r="416" spans="1:14" hidden="1" x14ac:dyDescent="0.25">
      <c r="A416" s="10">
        <v>45566</v>
      </c>
      <c r="B416" s="9" t="s">
        <v>87</v>
      </c>
      <c r="C416" t="s">
        <v>74</v>
      </c>
      <c r="D416" t="s">
        <v>94</v>
      </c>
      <c r="E416" s="8" t="s">
        <v>77</v>
      </c>
      <c r="F416" s="8" t="s">
        <v>81</v>
      </c>
      <c r="G416">
        <v>1010</v>
      </c>
      <c r="H416" s="11">
        <v>250</v>
      </c>
      <c r="I416" s="11">
        <v>300</v>
      </c>
      <c r="J416" s="11">
        <v>303000</v>
      </c>
      <c r="K416" s="11">
        <v>42420</v>
      </c>
      <c r="L416" s="11">
        <v>260580</v>
      </c>
      <c r="M416" s="11">
        <v>252500</v>
      </c>
      <c r="N416" s="11">
        <f>SalesData[[#This Row],[Sales]]-SalesData[[#This Row],[COGS]]</f>
        <v>8080</v>
      </c>
    </row>
    <row r="417" spans="1:14" x14ac:dyDescent="0.25">
      <c r="A417" s="10">
        <v>45566</v>
      </c>
      <c r="B417" s="9" t="s">
        <v>87</v>
      </c>
      <c r="C417" t="s">
        <v>72</v>
      </c>
      <c r="D417" t="s">
        <v>94</v>
      </c>
      <c r="E417" s="8" t="s">
        <v>78</v>
      </c>
      <c r="F417" s="8" t="s">
        <v>81</v>
      </c>
      <c r="G417">
        <v>2914</v>
      </c>
      <c r="H417" s="11">
        <v>260</v>
      </c>
      <c r="I417" s="11">
        <v>12</v>
      </c>
      <c r="J417" s="11">
        <v>34968</v>
      </c>
      <c r="K417" s="11">
        <v>4895.5200000000004</v>
      </c>
      <c r="L417" s="11">
        <v>30072.48</v>
      </c>
      <c r="M417" s="11">
        <v>8742</v>
      </c>
      <c r="N417" s="11">
        <f>SalesData[[#This Row],[Sales]]-SalesData[[#This Row],[COGS]]</f>
        <v>21330.48</v>
      </c>
    </row>
    <row r="418" spans="1:14" hidden="1" x14ac:dyDescent="0.25">
      <c r="A418" s="10">
        <v>45566</v>
      </c>
      <c r="B418" s="9" t="s">
        <v>85</v>
      </c>
      <c r="C418" t="s">
        <v>63</v>
      </c>
      <c r="D418" t="s">
        <v>69</v>
      </c>
      <c r="E418" s="8" t="s">
        <v>78</v>
      </c>
      <c r="F418" s="8" t="s">
        <v>81</v>
      </c>
      <c r="G418">
        <v>1731</v>
      </c>
      <c r="H418" s="11">
        <v>260</v>
      </c>
      <c r="I418" s="11">
        <v>7</v>
      </c>
      <c r="J418" s="11">
        <v>12117</v>
      </c>
      <c r="K418" s="11">
        <v>1696.38</v>
      </c>
      <c r="L418" s="11">
        <v>10420.619999999999</v>
      </c>
      <c r="M418" s="11">
        <v>8655</v>
      </c>
      <c r="N418" s="11">
        <f>SalesData[[#This Row],[Sales]]-SalesData[[#This Row],[COGS]]</f>
        <v>1765.619999999999</v>
      </c>
    </row>
    <row r="419" spans="1:14" hidden="1" x14ac:dyDescent="0.25">
      <c r="A419" s="10">
        <v>45566</v>
      </c>
      <c r="B419" s="9" t="s">
        <v>84</v>
      </c>
      <c r="C419" t="s">
        <v>73</v>
      </c>
      <c r="D419" t="s">
        <v>67</v>
      </c>
      <c r="E419" s="8" t="s">
        <v>65</v>
      </c>
      <c r="F419" s="8" t="s">
        <v>81</v>
      </c>
      <c r="G419">
        <v>1085</v>
      </c>
      <c r="H419" s="11">
        <v>3</v>
      </c>
      <c r="I419" s="11">
        <v>125</v>
      </c>
      <c r="J419" s="11">
        <v>135625</v>
      </c>
      <c r="K419" s="11">
        <v>20343.75</v>
      </c>
      <c r="L419" s="11">
        <v>115281.25</v>
      </c>
      <c r="M419" s="11">
        <v>130200</v>
      </c>
      <c r="N419" s="11">
        <f>SalesData[[#This Row],[Sales]]-SalesData[[#This Row],[COGS]]</f>
        <v>-14918.75</v>
      </c>
    </row>
    <row r="420" spans="1:14" hidden="1" x14ac:dyDescent="0.25">
      <c r="A420" s="10">
        <v>45566</v>
      </c>
      <c r="B420" s="9" t="s">
        <v>86</v>
      </c>
      <c r="C420" t="s">
        <v>74</v>
      </c>
      <c r="D420" t="s">
        <v>70</v>
      </c>
      <c r="E420" s="8" t="s">
        <v>71</v>
      </c>
      <c r="F420" s="8" t="s">
        <v>81</v>
      </c>
      <c r="G420">
        <v>546</v>
      </c>
      <c r="H420" s="11">
        <v>5</v>
      </c>
      <c r="I420" s="11">
        <v>300</v>
      </c>
      <c r="J420" s="11">
        <v>163800</v>
      </c>
      <c r="K420" s="11">
        <v>24570</v>
      </c>
      <c r="L420" s="11">
        <v>139230</v>
      </c>
      <c r="M420" s="11">
        <v>136500</v>
      </c>
      <c r="N420" s="11">
        <f>SalesData[[#This Row],[Sales]]-SalesData[[#This Row],[COGS]]</f>
        <v>2730</v>
      </c>
    </row>
    <row r="421" spans="1:14" hidden="1" x14ac:dyDescent="0.25">
      <c r="A421" s="10">
        <v>45566</v>
      </c>
      <c r="B421" s="9" t="s">
        <v>84</v>
      </c>
      <c r="C421" t="s">
        <v>73</v>
      </c>
      <c r="D421" t="s">
        <v>67</v>
      </c>
      <c r="E421" s="8" t="s">
        <v>75</v>
      </c>
      <c r="F421" s="8" t="s">
        <v>81</v>
      </c>
      <c r="G421">
        <v>1085</v>
      </c>
      <c r="H421" s="11">
        <v>10</v>
      </c>
      <c r="I421" s="11">
        <v>125</v>
      </c>
      <c r="J421" s="11">
        <v>135625</v>
      </c>
      <c r="K421" s="11">
        <v>20343.75</v>
      </c>
      <c r="L421" s="11">
        <v>115281.25</v>
      </c>
      <c r="M421" s="11">
        <v>130200</v>
      </c>
      <c r="N421" s="11">
        <f>SalesData[[#This Row],[Sales]]-SalesData[[#This Row],[COGS]]</f>
        <v>-14918.75</v>
      </c>
    </row>
    <row r="422" spans="1:14" hidden="1" x14ac:dyDescent="0.25">
      <c r="A422" s="10">
        <v>45566</v>
      </c>
      <c r="B422" s="9" t="s">
        <v>84</v>
      </c>
      <c r="C422" t="s">
        <v>68</v>
      </c>
      <c r="D422" t="s">
        <v>67</v>
      </c>
      <c r="E422" s="8" t="s">
        <v>75</v>
      </c>
      <c r="F422" s="8" t="s">
        <v>81</v>
      </c>
      <c r="G422">
        <v>1175</v>
      </c>
      <c r="H422" s="11">
        <v>10</v>
      </c>
      <c r="I422" s="11">
        <v>15</v>
      </c>
      <c r="J422" s="11">
        <v>17625</v>
      </c>
      <c r="K422" s="11">
        <v>2643.75</v>
      </c>
      <c r="L422" s="11">
        <v>14981.25</v>
      </c>
      <c r="M422" s="11">
        <v>11750</v>
      </c>
      <c r="N422" s="11">
        <f>SalesData[[#This Row],[Sales]]-SalesData[[#This Row],[COGS]]</f>
        <v>3231.25</v>
      </c>
    </row>
    <row r="423" spans="1:14" hidden="1" x14ac:dyDescent="0.25">
      <c r="A423" s="10">
        <v>45566</v>
      </c>
      <c r="B423" s="9" t="s">
        <v>84</v>
      </c>
      <c r="C423" t="s">
        <v>68</v>
      </c>
      <c r="D423" t="s">
        <v>67</v>
      </c>
      <c r="E423" s="8" t="s">
        <v>77</v>
      </c>
      <c r="F423" s="8" t="s">
        <v>81</v>
      </c>
      <c r="G423">
        <v>1175</v>
      </c>
      <c r="H423" s="11">
        <v>250</v>
      </c>
      <c r="I423" s="11">
        <v>15</v>
      </c>
      <c r="J423" s="11">
        <v>17625</v>
      </c>
      <c r="K423" s="11">
        <v>2643.75</v>
      </c>
      <c r="L423" s="11">
        <v>14981.25</v>
      </c>
      <c r="M423" s="11">
        <v>11750</v>
      </c>
      <c r="N423" s="11">
        <f>SalesData[[#This Row],[Sales]]-SalesData[[#This Row],[COGS]]</f>
        <v>3231.25</v>
      </c>
    </row>
    <row r="424" spans="1:14" hidden="1" x14ac:dyDescent="0.25">
      <c r="A424" s="10">
        <v>45566</v>
      </c>
      <c r="B424" s="9" t="s">
        <v>86</v>
      </c>
      <c r="C424" t="s">
        <v>74</v>
      </c>
      <c r="D424" t="s">
        <v>70</v>
      </c>
      <c r="E424" s="8" t="s">
        <v>78</v>
      </c>
      <c r="F424" s="8" t="s">
        <v>81</v>
      </c>
      <c r="G424">
        <v>546</v>
      </c>
      <c r="H424" s="11">
        <v>260</v>
      </c>
      <c r="I424" s="11">
        <v>300</v>
      </c>
      <c r="J424" s="11">
        <v>163800</v>
      </c>
      <c r="K424" s="11">
        <v>24570</v>
      </c>
      <c r="L424" s="11">
        <v>139230</v>
      </c>
      <c r="M424" s="11">
        <v>136500</v>
      </c>
      <c r="N424" s="11">
        <f>SalesData[[#This Row],[Sales]]-SalesData[[#This Row],[COGS]]</f>
        <v>2730</v>
      </c>
    </row>
    <row r="425" spans="1:14" hidden="1" x14ac:dyDescent="0.25">
      <c r="A425" s="10">
        <v>45597</v>
      </c>
      <c r="B425" s="9" t="s">
        <v>85</v>
      </c>
      <c r="C425" t="s">
        <v>63</v>
      </c>
      <c r="D425" t="s">
        <v>69</v>
      </c>
      <c r="E425" s="8" t="s">
        <v>76</v>
      </c>
      <c r="F425" s="8" t="s">
        <v>79</v>
      </c>
      <c r="G425">
        <v>639</v>
      </c>
      <c r="H425" s="11">
        <v>120</v>
      </c>
      <c r="I425" s="11">
        <v>7</v>
      </c>
      <c r="J425" s="11">
        <v>4473</v>
      </c>
      <c r="K425" s="11">
        <v>44.73</v>
      </c>
      <c r="L425" s="11">
        <v>4428.2700000000004</v>
      </c>
      <c r="M425" s="11">
        <v>3195</v>
      </c>
      <c r="N425" s="11">
        <f>SalesData[[#This Row],[Sales]]-SalesData[[#This Row],[COGS]]</f>
        <v>1233.2700000000004</v>
      </c>
    </row>
    <row r="426" spans="1:14" hidden="1" x14ac:dyDescent="0.25">
      <c r="A426" s="10">
        <v>45597</v>
      </c>
      <c r="B426" s="9" t="s">
        <v>87</v>
      </c>
      <c r="C426" t="s">
        <v>74</v>
      </c>
      <c r="D426" t="s">
        <v>94</v>
      </c>
      <c r="E426" s="8" t="s">
        <v>75</v>
      </c>
      <c r="F426" s="8" t="s">
        <v>79</v>
      </c>
      <c r="G426">
        <v>2905</v>
      </c>
      <c r="H426" s="11">
        <v>10</v>
      </c>
      <c r="I426" s="11">
        <v>300</v>
      </c>
      <c r="J426" s="11">
        <v>871500</v>
      </c>
      <c r="K426" s="11">
        <v>8715</v>
      </c>
      <c r="L426" s="11">
        <v>862785</v>
      </c>
      <c r="M426" s="11">
        <v>726250</v>
      </c>
      <c r="N426" s="11">
        <f>SalesData[[#This Row],[Sales]]-SalesData[[#This Row],[COGS]]</f>
        <v>136535</v>
      </c>
    </row>
    <row r="427" spans="1:14" hidden="1" x14ac:dyDescent="0.25">
      <c r="A427" s="10">
        <v>45597</v>
      </c>
      <c r="B427" s="9" t="s">
        <v>85</v>
      </c>
      <c r="C427" t="s">
        <v>73</v>
      </c>
      <c r="D427" t="s">
        <v>69</v>
      </c>
      <c r="E427" s="8" t="s">
        <v>77</v>
      </c>
      <c r="F427" s="8" t="s">
        <v>79</v>
      </c>
      <c r="G427">
        <v>1744</v>
      </c>
      <c r="H427" s="11">
        <v>250</v>
      </c>
      <c r="I427" s="11">
        <v>125</v>
      </c>
      <c r="J427" s="11">
        <v>218000</v>
      </c>
      <c r="K427" s="11">
        <v>2180</v>
      </c>
      <c r="L427" s="11">
        <v>215820</v>
      </c>
      <c r="M427" s="11">
        <v>209280</v>
      </c>
      <c r="N427" s="11">
        <f>SalesData[[#This Row],[Sales]]-SalesData[[#This Row],[COGS]]</f>
        <v>6540</v>
      </c>
    </row>
    <row r="428" spans="1:14" hidden="1" x14ac:dyDescent="0.25">
      <c r="A428" s="10">
        <v>45597</v>
      </c>
      <c r="B428" s="9" t="s">
        <v>86</v>
      </c>
      <c r="C428" t="s">
        <v>72</v>
      </c>
      <c r="D428" t="s">
        <v>70</v>
      </c>
      <c r="E428" s="8" t="s">
        <v>71</v>
      </c>
      <c r="F428" s="8" t="s">
        <v>79</v>
      </c>
      <c r="G428">
        <v>690</v>
      </c>
      <c r="H428" s="11">
        <v>5</v>
      </c>
      <c r="I428" s="11">
        <v>12</v>
      </c>
      <c r="J428" s="11">
        <v>8280</v>
      </c>
      <c r="K428" s="11">
        <v>165.6</v>
      </c>
      <c r="L428" s="11">
        <v>8114.4</v>
      </c>
      <c r="M428" s="11">
        <v>2070</v>
      </c>
      <c r="N428" s="11">
        <f>SalesData[[#This Row],[Sales]]-SalesData[[#This Row],[COGS]]</f>
        <v>6044.4</v>
      </c>
    </row>
    <row r="429" spans="1:14" hidden="1" x14ac:dyDescent="0.25">
      <c r="A429" s="10">
        <v>45597</v>
      </c>
      <c r="B429" s="9" t="s">
        <v>87</v>
      </c>
      <c r="C429" t="s">
        <v>63</v>
      </c>
      <c r="D429" t="s">
        <v>94</v>
      </c>
      <c r="E429" s="8" t="s">
        <v>78</v>
      </c>
      <c r="F429" s="8" t="s">
        <v>79</v>
      </c>
      <c r="G429">
        <v>1236</v>
      </c>
      <c r="H429" s="11">
        <v>260</v>
      </c>
      <c r="I429" s="11">
        <v>20</v>
      </c>
      <c r="J429" s="11">
        <v>24720</v>
      </c>
      <c r="K429" s="11">
        <v>494.4</v>
      </c>
      <c r="L429" s="11">
        <v>24225.599999999999</v>
      </c>
      <c r="M429" s="11">
        <v>12360</v>
      </c>
      <c r="N429" s="11">
        <f>SalesData[[#This Row],[Sales]]-SalesData[[#This Row],[COGS]]</f>
        <v>11865.599999999999</v>
      </c>
    </row>
    <row r="430" spans="1:14" hidden="1" x14ac:dyDescent="0.25">
      <c r="A430" s="10">
        <v>45597</v>
      </c>
      <c r="B430" s="9" t="s">
        <v>85</v>
      </c>
      <c r="C430" t="s">
        <v>63</v>
      </c>
      <c r="D430" t="s">
        <v>69</v>
      </c>
      <c r="E430" s="8" t="s">
        <v>78</v>
      </c>
      <c r="F430" s="8" t="s">
        <v>79</v>
      </c>
      <c r="G430">
        <v>941</v>
      </c>
      <c r="H430" s="11">
        <v>260</v>
      </c>
      <c r="I430" s="11">
        <v>20</v>
      </c>
      <c r="J430" s="11">
        <v>18820</v>
      </c>
      <c r="K430" s="11">
        <v>376.4</v>
      </c>
      <c r="L430" s="11">
        <v>18443.599999999999</v>
      </c>
      <c r="M430" s="11">
        <v>9410</v>
      </c>
      <c r="N430" s="11">
        <f>SalesData[[#This Row],[Sales]]-SalesData[[#This Row],[COGS]]</f>
        <v>9033.5999999999985</v>
      </c>
    </row>
    <row r="431" spans="1:14" hidden="1" x14ac:dyDescent="0.25">
      <c r="A431" s="10">
        <v>45597</v>
      </c>
      <c r="B431" s="9" t="s">
        <v>86</v>
      </c>
      <c r="C431" t="s">
        <v>68</v>
      </c>
      <c r="D431" t="s">
        <v>70</v>
      </c>
      <c r="E431" s="8" t="s">
        <v>65</v>
      </c>
      <c r="F431" s="8" t="s">
        <v>80</v>
      </c>
      <c r="G431">
        <v>2791</v>
      </c>
      <c r="H431" s="11">
        <v>3</v>
      </c>
      <c r="I431" s="11">
        <v>15</v>
      </c>
      <c r="J431" s="11">
        <v>41865</v>
      </c>
      <c r="K431" s="11">
        <v>2093.25</v>
      </c>
      <c r="L431" s="11">
        <v>39771.75</v>
      </c>
      <c r="M431" s="11">
        <v>27910</v>
      </c>
      <c r="N431" s="11">
        <f>SalesData[[#This Row],[Sales]]-SalesData[[#This Row],[COGS]]</f>
        <v>11861.75</v>
      </c>
    </row>
    <row r="432" spans="1:14" hidden="1" x14ac:dyDescent="0.25">
      <c r="A432" s="10">
        <v>45597</v>
      </c>
      <c r="B432" s="9" t="s">
        <v>84</v>
      </c>
      <c r="C432" t="s">
        <v>72</v>
      </c>
      <c r="D432" t="s">
        <v>67</v>
      </c>
      <c r="E432" s="8" t="s">
        <v>71</v>
      </c>
      <c r="F432" s="8" t="s">
        <v>80</v>
      </c>
      <c r="G432">
        <v>2342</v>
      </c>
      <c r="H432" s="11">
        <v>5</v>
      </c>
      <c r="I432" s="11">
        <v>12</v>
      </c>
      <c r="J432" s="11">
        <v>28104</v>
      </c>
      <c r="K432" s="11">
        <v>1405.2</v>
      </c>
      <c r="L432" s="11">
        <v>26698.799999999999</v>
      </c>
      <c r="M432" s="11">
        <v>7026</v>
      </c>
      <c r="N432" s="11">
        <f>SalesData[[#This Row],[Sales]]-SalesData[[#This Row],[COGS]]</f>
        <v>19672.8</v>
      </c>
    </row>
    <row r="433" spans="1:14" hidden="1" x14ac:dyDescent="0.25">
      <c r="A433" s="10">
        <v>45597</v>
      </c>
      <c r="B433" s="9" t="s">
        <v>87</v>
      </c>
      <c r="C433" t="s">
        <v>68</v>
      </c>
      <c r="D433" t="s">
        <v>94</v>
      </c>
      <c r="E433" s="8" t="s">
        <v>65</v>
      </c>
      <c r="F433" s="8" t="s">
        <v>80</v>
      </c>
      <c r="G433">
        <v>2030</v>
      </c>
      <c r="H433" s="11">
        <v>3</v>
      </c>
      <c r="I433" s="11">
        <v>15</v>
      </c>
      <c r="J433" s="11">
        <v>30450</v>
      </c>
      <c r="K433" s="11">
        <v>1827</v>
      </c>
      <c r="L433" s="11">
        <v>28623</v>
      </c>
      <c r="M433" s="11">
        <v>20300</v>
      </c>
      <c r="N433" s="11">
        <f>SalesData[[#This Row],[Sales]]-SalesData[[#This Row],[COGS]]</f>
        <v>8323</v>
      </c>
    </row>
    <row r="434" spans="1:14" x14ac:dyDescent="0.25">
      <c r="A434" s="10">
        <v>45597</v>
      </c>
      <c r="B434" s="9" t="s">
        <v>87</v>
      </c>
      <c r="C434" t="s">
        <v>72</v>
      </c>
      <c r="D434" t="s">
        <v>94</v>
      </c>
      <c r="E434" s="8" t="s">
        <v>71</v>
      </c>
      <c r="F434" s="8" t="s">
        <v>80</v>
      </c>
      <c r="G434">
        <v>2723</v>
      </c>
      <c r="H434" s="11">
        <v>5</v>
      </c>
      <c r="I434" s="11">
        <v>12</v>
      </c>
      <c r="J434" s="11">
        <v>32676</v>
      </c>
      <c r="K434" s="11">
        <v>1960.56</v>
      </c>
      <c r="L434" s="11">
        <v>30715.439999999999</v>
      </c>
      <c r="M434" s="11">
        <v>8169</v>
      </c>
      <c r="N434" s="11">
        <f>SalesData[[#This Row],[Sales]]-SalesData[[#This Row],[COGS]]</f>
        <v>22546.44</v>
      </c>
    </row>
    <row r="435" spans="1:14" hidden="1" x14ac:dyDescent="0.25">
      <c r="A435" s="10">
        <v>45597</v>
      </c>
      <c r="B435" s="9" t="s">
        <v>86</v>
      </c>
      <c r="C435" t="s">
        <v>63</v>
      </c>
      <c r="D435" t="s">
        <v>70</v>
      </c>
      <c r="E435" s="8" t="s">
        <v>76</v>
      </c>
      <c r="F435" s="8" t="s">
        <v>80</v>
      </c>
      <c r="G435">
        <v>1333</v>
      </c>
      <c r="H435" s="11">
        <v>120</v>
      </c>
      <c r="I435" s="11">
        <v>7</v>
      </c>
      <c r="J435" s="11">
        <v>9331</v>
      </c>
      <c r="K435" s="11">
        <v>559.86</v>
      </c>
      <c r="L435" s="11">
        <v>8771.14</v>
      </c>
      <c r="M435" s="11">
        <v>6665</v>
      </c>
      <c r="N435" s="11">
        <f>SalesData[[#This Row],[Sales]]-SalesData[[#This Row],[COGS]]</f>
        <v>2106.1399999999994</v>
      </c>
    </row>
    <row r="436" spans="1:14" hidden="1" x14ac:dyDescent="0.25">
      <c r="A436" s="10">
        <v>45597</v>
      </c>
      <c r="B436" s="9" t="s">
        <v>85</v>
      </c>
      <c r="C436" t="s">
        <v>72</v>
      </c>
      <c r="D436" t="s">
        <v>69</v>
      </c>
      <c r="E436" s="8" t="s">
        <v>71</v>
      </c>
      <c r="F436" s="8" t="s">
        <v>80</v>
      </c>
      <c r="G436">
        <v>2342</v>
      </c>
      <c r="H436" s="11">
        <v>5</v>
      </c>
      <c r="I436" s="11">
        <v>12</v>
      </c>
      <c r="J436" s="11">
        <v>28104</v>
      </c>
      <c r="K436" s="11">
        <v>1967.28</v>
      </c>
      <c r="L436" s="11">
        <v>26136.720000000001</v>
      </c>
      <c r="M436" s="11">
        <v>7026</v>
      </c>
      <c r="N436" s="11">
        <f>SalesData[[#This Row],[Sales]]-SalesData[[#This Row],[COGS]]</f>
        <v>19110.72</v>
      </c>
    </row>
    <row r="437" spans="1:14" hidden="1" x14ac:dyDescent="0.25">
      <c r="A437" s="10">
        <v>45597</v>
      </c>
      <c r="B437" s="9" t="s">
        <v>87</v>
      </c>
      <c r="C437" t="s">
        <v>63</v>
      </c>
      <c r="D437" t="s">
        <v>94</v>
      </c>
      <c r="E437" s="8" t="s">
        <v>76</v>
      </c>
      <c r="F437" s="8" t="s">
        <v>80</v>
      </c>
      <c r="G437">
        <v>547</v>
      </c>
      <c r="H437" s="11">
        <v>120</v>
      </c>
      <c r="I437" s="11">
        <v>7</v>
      </c>
      <c r="J437" s="11">
        <v>3829</v>
      </c>
      <c r="K437" s="11">
        <v>268.02999999999997</v>
      </c>
      <c r="L437" s="11">
        <v>3560.9700000000003</v>
      </c>
      <c r="M437" s="11">
        <v>2735</v>
      </c>
      <c r="N437" s="11">
        <f>SalesData[[#This Row],[Sales]]-SalesData[[#This Row],[COGS]]</f>
        <v>825.97000000000025</v>
      </c>
    </row>
    <row r="438" spans="1:14" hidden="1" x14ac:dyDescent="0.25">
      <c r="A438" s="10">
        <v>45597</v>
      </c>
      <c r="B438" s="9" t="s">
        <v>83</v>
      </c>
      <c r="C438" t="s">
        <v>63</v>
      </c>
      <c r="D438" t="s">
        <v>64</v>
      </c>
      <c r="E438" s="8" t="s">
        <v>78</v>
      </c>
      <c r="F438" s="8" t="s">
        <v>80</v>
      </c>
      <c r="G438">
        <v>1118</v>
      </c>
      <c r="H438" s="11">
        <v>260</v>
      </c>
      <c r="I438" s="11">
        <v>20</v>
      </c>
      <c r="J438" s="11">
        <v>22360</v>
      </c>
      <c r="K438" s="11">
        <v>1565.2</v>
      </c>
      <c r="L438" s="11">
        <v>20794.8</v>
      </c>
      <c r="M438" s="11">
        <v>11180</v>
      </c>
      <c r="N438" s="11">
        <f>SalesData[[#This Row],[Sales]]-SalesData[[#This Row],[COGS]]</f>
        <v>9614.7999999999993</v>
      </c>
    </row>
    <row r="439" spans="1:14" hidden="1" x14ac:dyDescent="0.25">
      <c r="A439" s="10">
        <v>45597</v>
      </c>
      <c r="B439" s="9" t="s">
        <v>85</v>
      </c>
      <c r="C439" t="s">
        <v>68</v>
      </c>
      <c r="D439" t="s">
        <v>69</v>
      </c>
      <c r="E439" s="8" t="s">
        <v>65</v>
      </c>
      <c r="F439" s="8" t="s">
        <v>80</v>
      </c>
      <c r="G439">
        <v>490</v>
      </c>
      <c r="H439" s="11">
        <v>3</v>
      </c>
      <c r="I439" s="11">
        <v>15</v>
      </c>
      <c r="J439" s="11">
        <v>7350</v>
      </c>
      <c r="K439" s="11">
        <v>588</v>
      </c>
      <c r="L439" s="11">
        <v>6762</v>
      </c>
      <c r="M439" s="11">
        <v>4900</v>
      </c>
      <c r="N439" s="11">
        <f>SalesData[[#This Row],[Sales]]-SalesData[[#This Row],[COGS]]</f>
        <v>1862</v>
      </c>
    </row>
    <row r="440" spans="1:14" hidden="1" x14ac:dyDescent="0.25">
      <c r="A440" s="10">
        <v>45597</v>
      </c>
      <c r="B440" s="9" t="s">
        <v>84</v>
      </c>
      <c r="C440" t="s">
        <v>63</v>
      </c>
      <c r="D440" t="s">
        <v>67</v>
      </c>
      <c r="E440" s="8" t="s">
        <v>78</v>
      </c>
      <c r="F440" s="8" t="s">
        <v>80</v>
      </c>
      <c r="G440">
        <v>1520</v>
      </c>
      <c r="H440" s="11">
        <v>260</v>
      </c>
      <c r="I440" s="11">
        <v>20</v>
      </c>
      <c r="J440" s="11">
        <v>30400</v>
      </c>
      <c r="K440" s="11">
        <v>2432</v>
      </c>
      <c r="L440" s="11">
        <v>27968</v>
      </c>
      <c r="M440" s="11">
        <v>15200</v>
      </c>
      <c r="N440" s="11">
        <f>SalesData[[#This Row],[Sales]]-SalesData[[#This Row],[COGS]]</f>
        <v>12768</v>
      </c>
    </row>
    <row r="441" spans="1:14" hidden="1" x14ac:dyDescent="0.25">
      <c r="A441" s="10">
        <v>45597</v>
      </c>
      <c r="B441" s="9" t="s">
        <v>83</v>
      </c>
      <c r="C441" t="s">
        <v>72</v>
      </c>
      <c r="D441" t="s">
        <v>64</v>
      </c>
      <c r="E441" s="8" t="s">
        <v>71</v>
      </c>
      <c r="F441" s="8" t="s">
        <v>80</v>
      </c>
      <c r="G441">
        <v>2321</v>
      </c>
      <c r="H441" s="11">
        <v>5</v>
      </c>
      <c r="I441" s="11">
        <v>12</v>
      </c>
      <c r="J441" s="11">
        <v>27852</v>
      </c>
      <c r="K441" s="11">
        <v>2506.6799999999998</v>
      </c>
      <c r="L441" s="11">
        <v>25345.32</v>
      </c>
      <c r="M441" s="11">
        <v>6963</v>
      </c>
      <c r="N441" s="11">
        <f>SalesData[[#This Row],[Sales]]-SalesData[[#This Row],[COGS]]</f>
        <v>18382.32</v>
      </c>
    </row>
    <row r="442" spans="1:14" hidden="1" x14ac:dyDescent="0.25">
      <c r="A442" s="10">
        <v>45597</v>
      </c>
      <c r="B442" s="9" t="s">
        <v>85</v>
      </c>
      <c r="C442" t="s">
        <v>74</v>
      </c>
      <c r="D442" t="s">
        <v>69</v>
      </c>
      <c r="E442" s="8" t="s">
        <v>75</v>
      </c>
      <c r="F442" s="8" t="s">
        <v>80</v>
      </c>
      <c r="G442">
        <v>1324</v>
      </c>
      <c r="H442" s="11">
        <v>10</v>
      </c>
      <c r="I442" s="11">
        <v>300</v>
      </c>
      <c r="J442" s="11">
        <v>397200</v>
      </c>
      <c r="K442" s="11">
        <v>35748</v>
      </c>
      <c r="L442" s="11">
        <v>361452</v>
      </c>
      <c r="M442" s="11">
        <v>331000</v>
      </c>
      <c r="N442" s="11">
        <f>SalesData[[#This Row],[Sales]]-SalesData[[#This Row],[COGS]]</f>
        <v>30452</v>
      </c>
    </row>
    <row r="443" spans="1:14" hidden="1" x14ac:dyDescent="0.25">
      <c r="A443" s="10">
        <v>45597</v>
      </c>
      <c r="B443" s="9" t="s">
        <v>86</v>
      </c>
      <c r="C443" t="s">
        <v>73</v>
      </c>
      <c r="D443" t="s">
        <v>70</v>
      </c>
      <c r="E443" s="8" t="s">
        <v>77</v>
      </c>
      <c r="F443" s="8" t="s">
        <v>80</v>
      </c>
      <c r="G443">
        <v>877</v>
      </c>
      <c r="H443" s="11">
        <v>250</v>
      </c>
      <c r="I443" s="11">
        <v>125</v>
      </c>
      <c r="J443" s="11">
        <v>109625</v>
      </c>
      <c r="K443" s="11">
        <v>9866.25</v>
      </c>
      <c r="L443" s="11">
        <v>99758.75</v>
      </c>
      <c r="M443" s="11">
        <v>105240</v>
      </c>
      <c r="N443" s="11">
        <f>SalesData[[#This Row],[Sales]]-SalesData[[#This Row],[COGS]]</f>
        <v>-5481.25</v>
      </c>
    </row>
    <row r="444" spans="1:14" hidden="1" x14ac:dyDescent="0.25">
      <c r="A444" s="10">
        <v>45597</v>
      </c>
      <c r="B444" s="9" t="s">
        <v>86</v>
      </c>
      <c r="C444" t="s">
        <v>63</v>
      </c>
      <c r="D444" t="s">
        <v>70</v>
      </c>
      <c r="E444" s="8" t="s">
        <v>78</v>
      </c>
      <c r="F444" s="8" t="s">
        <v>80</v>
      </c>
      <c r="G444">
        <v>1694</v>
      </c>
      <c r="H444" s="11">
        <v>260</v>
      </c>
      <c r="I444" s="11">
        <v>20</v>
      </c>
      <c r="J444" s="11">
        <v>33880</v>
      </c>
      <c r="K444" s="11">
        <v>3049.2</v>
      </c>
      <c r="L444" s="11">
        <v>30830.799999999999</v>
      </c>
      <c r="M444" s="11">
        <v>16940</v>
      </c>
      <c r="N444" s="11">
        <f>SalesData[[#This Row],[Sales]]-SalesData[[#This Row],[COGS]]</f>
        <v>13890.8</v>
      </c>
    </row>
    <row r="445" spans="1:14" hidden="1" x14ac:dyDescent="0.25">
      <c r="A445" s="10">
        <v>45597</v>
      </c>
      <c r="B445" s="9" t="s">
        <v>84</v>
      </c>
      <c r="C445" t="s">
        <v>63</v>
      </c>
      <c r="D445" t="s">
        <v>67</v>
      </c>
      <c r="E445" s="8" t="s">
        <v>76</v>
      </c>
      <c r="F445" s="8" t="s">
        <v>81</v>
      </c>
      <c r="G445">
        <v>2665</v>
      </c>
      <c r="H445" s="11">
        <v>120</v>
      </c>
      <c r="I445" s="11">
        <v>7</v>
      </c>
      <c r="J445" s="11">
        <v>18655</v>
      </c>
      <c r="K445" s="11">
        <v>1865.5</v>
      </c>
      <c r="L445" s="11">
        <v>16789.5</v>
      </c>
      <c r="M445" s="11">
        <v>13325</v>
      </c>
      <c r="N445" s="11">
        <f>SalesData[[#This Row],[Sales]]-SalesData[[#This Row],[COGS]]</f>
        <v>3464.5</v>
      </c>
    </row>
    <row r="446" spans="1:14" hidden="1" x14ac:dyDescent="0.25">
      <c r="A446" s="10">
        <v>45597</v>
      </c>
      <c r="B446" s="9" t="s">
        <v>83</v>
      </c>
      <c r="C446" t="s">
        <v>73</v>
      </c>
      <c r="D446" t="s">
        <v>64</v>
      </c>
      <c r="E446" s="8" t="s">
        <v>77</v>
      </c>
      <c r="F446" s="8" t="s">
        <v>81</v>
      </c>
      <c r="G446">
        <v>2529</v>
      </c>
      <c r="H446" s="11">
        <v>250</v>
      </c>
      <c r="I446" s="11">
        <v>125</v>
      </c>
      <c r="J446" s="11">
        <v>316125</v>
      </c>
      <c r="K446" s="11">
        <v>31612.5</v>
      </c>
      <c r="L446" s="11">
        <v>284512.5</v>
      </c>
      <c r="M446" s="11">
        <v>303480</v>
      </c>
      <c r="N446" s="11">
        <f>SalesData[[#This Row],[Sales]]-SalesData[[#This Row],[COGS]]</f>
        <v>-18967.5</v>
      </c>
    </row>
    <row r="447" spans="1:14" hidden="1" x14ac:dyDescent="0.25">
      <c r="A447" s="10">
        <v>45597</v>
      </c>
      <c r="B447" s="9" t="s">
        <v>83</v>
      </c>
      <c r="C447" t="s">
        <v>74</v>
      </c>
      <c r="D447" t="s">
        <v>64</v>
      </c>
      <c r="E447" s="8" t="s">
        <v>75</v>
      </c>
      <c r="F447" s="8" t="s">
        <v>81</v>
      </c>
      <c r="G447">
        <v>1366</v>
      </c>
      <c r="H447" s="11">
        <v>10</v>
      </c>
      <c r="I447" s="11">
        <v>300</v>
      </c>
      <c r="J447" s="11">
        <v>409800</v>
      </c>
      <c r="K447" s="11">
        <v>45078</v>
      </c>
      <c r="L447" s="11">
        <v>364722</v>
      </c>
      <c r="M447" s="11">
        <v>341500</v>
      </c>
      <c r="N447" s="11">
        <f>SalesData[[#This Row],[Sales]]-SalesData[[#This Row],[COGS]]</f>
        <v>23222</v>
      </c>
    </row>
    <row r="448" spans="1:14" hidden="1" x14ac:dyDescent="0.25">
      <c r="A448" s="10">
        <v>45597</v>
      </c>
      <c r="B448" s="9" t="s">
        <v>83</v>
      </c>
      <c r="C448" t="s">
        <v>63</v>
      </c>
      <c r="D448" t="s">
        <v>64</v>
      </c>
      <c r="E448" s="8" t="s">
        <v>76</v>
      </c>
      <c r="F448" s="8" t="s">
        <v>81</v>
      </c>
      <c r="G448">
        <v>1808</v>
      </c>
      <c r="H448" s="11">
        <v>120</v>
      </c>
      <c r="I448" s="11">
        <v>7</v>
      </c>
      <c r="J448" s="11">
        <v>12656</v>
      </c>
      <c r="K448" s="11">
        <v>1392.16</v>
      </c>
      <c r="L448" s="11">
        <v>11263.84</v>
      </c>
      <c r="M448" s="11">
        <v>9040</v>
      </c>
      <c r="N448" s="11">
        <f>SalesData[[#This Row],[Sales]]-SalesData[[#This Row],[COGS]]</f>
        <v>2223.84</v>
      </c>
    </row>
    <row r="449" spans="1:14" hidden="1" x14ac:dyDescent="0.25">
      <c r="A449" s="10">
        <v>45597</v>
      </c>
      <c r="B449" s="9" t="s">
        <v>83</v>
      </c>
      <c r="C449" t="s">
        <v>68</v>
      </c>
      <c r="D449" t="s">
        <v>64</v>
      </c>
      <c r="E449" s="8" t="s">
        <v>65</v>
      </c>
      <c r="F449" s="8" t="s">
        <v>81</v>
      </c>
      <c r="G449">
        <v>2689</v>
      </c>
      <c r="H449" s="11">
        <v>3</v>
      </c>
      <c r="I449" s="11">
        <v>15</v>
      </c>
      <c r="J449" s="11">
        <v>40335</v>
      </c>
      <c r="K449" s="11">
        <v>4840.2</v>
      </c>
      <c r="L449" s="11">
        <v>35494.800000000003</v>
      </c>
      <c r="M449" s="11">
        <v>26890</v>
      </c>
      <c r="N449" s="11">
        <f>SalesData[[#This Row],[Sales]]-SalesData[[#This Row],[COGS]]</f>
        <v>8604.8000000000029</v>
      </c>
    </row>
    <row r="450" spans="1:14" hidden="1" x14ac:dyDescent="0.25">
      <c r="A450" s="10">
        <v>45597</v>
      </c>
      <c r="B450" s="9" t="s">
        <v>85</v>
      </c>
      <c r="C450" t="s">
        <v>63</v>
      </c>
      <c r="D450" t="s">
        <v>69</v>
      </c>
      <c r="E450" s="8" t="s">
        <v>75</v>
      </c>
      <c r="F450" s="8" t="s">
        <v>81</v>
      </c>
      <c r="G450">
        <v>1594</v>
      </c>
      <c r="H450" s="11">
        <v>10</v>
      </c>
      <c r="I450" s="11">
        <v>350</v>
      </c>
      <c r="J450" s="11">
        <v>557900</v>
      </c>
      <c r="K450" s="11">
        <v>66948</v>
      </c>
      <c r="L450" s="11">
        <v>490952</v>
      </c>
      <c r="M450" s="11">
        <v>414440</v>
      </c>
      <c r="N450" s="11">
        <f>SalesData[[#This Row],[Sales]]-SalesData[[#This Row],[COGS]]</f>
        <v>76512</v>
      </c>
    </row>
    <row r="451" spans="1:14" hidden="1" x14ac:dyDescent="0.25">
      <c r="A451" s="10">
        <v>45597</v>
      </c>
      <c r="B451" s="9" t="s">
        <v>84</v>
      </c>
      <c r="C451" t="s">
        <v>74</v>
      </c>
      <c r="D451" t="s">
        <v>67</v>
      </c>
      <c r="E451" s="8" t="s">
        <v>75</v>
      </c>
      <c r="F451" s="8" t="s">
        <v>81</v>
      </c>
      <c r="G451">
        <v>1359</v>
      </c>
      <c r="H451" s="11">
        <v>10</v>
      </c>
      <c r="I451" s="11">
        <v>300</v>
      </c>
      <c r="J451" s="11">
        <v>407700</v>
      </c>
      <c r="K451" s="11">
        <v>48924</v>
      </c>
      <c r="L451" s="11">
        <v>358776</v>
      </c>
      <c r="M451" s="11">
        <v>339750</v>
      </c>
      <c r="N451" s="11">
        <f>SalesData[[#This Row],[Sales]]-SalesData[[#This Row],[COGS]]</f>
        <v>19026</v>
      </c>
    </row>
    <row r="452" spans="1:14" hidden="1" x14ac:dyDescent="0.25">
      <c r="A452" s="10">
        <v>45597</v>
      </c>
      <c r="B452" s="9" t="s">
        <v>86</v>
      </c>
      <c r="C452" t="s">
        <v>74</v>
      </c>
      <c r="D452" t="s">
        <v>70</v>
      </c>
      <c r="E452" s="8" t="s">
        <v>75</v>
      </c>
      <c r="F452" s="8" t="s">
        <v>81</v>
      </c>
      <c r="G452">
        <v>2150</v>
      </c>
      <c r="H452" s="11">
        <v>10</v>
      </c>
      <c r="I452" s="11">
        <v>300</v>
      </c>
      <c r="J452" s="11">
        <v>645000</v>
      </c>
      <c r="K452" s="11">
        <v>77400</v>
      </c>
      <c r="L452" s="11">
        <v>567600</v>
      </c>
      <c r="M452" s="11">
        <v>537500</v>
      </c>
      <c r="N452" s="11">
        <f>SalesData[[#This Row],[Sales]]-SalesData[[#This Row],[COGS]]</f>
        <v>30100</v>
      </c>
    </row>
    <row r="453" spans="1:14" hidden="1" x14ac:dyDescent="0.25">
      <c r="A453" s="10">
        <v>45597</v>
      </c>
      <c r="B453" s="9" t="s">
        <v>86</v>
      </c>
      <c r="C453" t="s">
        <v>63</v>
      </c>
      <c r="D453" t="s">
        <v>70</v>
      </c>
      <c r="E453" s="8" t="s">
        <v>75</v>
      </c>
      <c r="F453" s="8" t="s">
        <v>81</v>
      </c>
      <c r="G453">
        <v>1197</v>
      </c>
      <c r="H453" s="11">
        <v>10</v>
      </c>
      <c r="I453" s="11">
        <v>350</v>
      </c>
      <c r="J453" s="11">
        <v>418950</v>
      </c>
      <c r="K453" s="11">
        <v>50274</v>
      </c>
      <c r="L453" s="11">
        <v>368676</v>
      </c>
      <c r="M453" s="11">
        <v>311220</v>
      </c>
      <c r="N453" s="11">
        <f>SalesData[[#This Row],[Sales]]-SalesData[[#This Row],[COGS]]</f>
        <v>57456</v>
      </c>
    </row>
    <row r="454" spans="1:14" hidden="1" x14ac:dyDescent="0.25">
      <c r="A454" s="10">
        <v>45597</v>
      </c>
      <c r="B454" s="9" t="s">
        <v>87</v>
      </c>
      <c r="C454" t="s">
        <v>73</v>
      </c>
      <c r="D454" t="s">
        <v>94</v>
      </c>
      <c r="E454" s="8" t="s">
        <v>77</v>
      </c>
      <c r="F454" s="8" t="s">
        <v>81</v>
      </c>
      <c r="G454">
        <v>2387</v>
      </c>
      <c r="H454" s="11">
        <v>250</v>
      </c>
      <c r="I454" s="11">
        <v>125</v>
      </c>
      <c r="J454" s="11">
        <v>298375</v>
      </c>
      <c r="K454" s="11">
        <v>35805</v>
      </c>
      <c r="L454" s="11">
        <v>262570</v>
      </c>
      <c r="M454" s="11">
        <v>286440</v>
      </c>
      <c r="N454" s="11">
        <f>SalesData[[#This Row],[Sales]]-SalesData[[#This Row],[COGS]]</f>
        <v>-23870</v>
      </c>
    </row>
    <row r="455" spans="1:14" hidden="1" x14ac:dyDescent="0.25">
      <c r="A455" s="10">
        <v>45597</v>
      </c>
      <c r="B455" s="9" t="s">
        <v>84</v>
      </c>
      <c r="C455" t="s">
        <v>63</v>
      </c>
      <c r="D455" t="s">
        <v>67</v>
      </c>
      <c r="E455" s="8" t="s">
        <v>75</v>
      </c>
      <c r="F455" s="8" t="s">
        <v>81</v>
      </c>
      <c r="G455">
        <v>357</v>
      </c>
      <c r="H455" s="11">
        <v>10</v>
      </c>
      <c r="I455" s="11">
        <v>350</v>
      </c>
      <c r="J455" s="11">
        <v>124950</v>
      </c>
      <c r="K455" s="11">
        <v>16243.5</v>
      </c>
      <c r="L455" s="11">
        <v>108706.5</v>
      </c>
      <c r="M455" s="11">
        <v>92820</v>
      </c>
      <c r="N455" s="11">
        <f>SalesData[[#This Row],[Sales]]-SalesData[[#This Row],[COGS]]</f>
        <v>15886.5</v>
      </c>
    </row>
    <row r="456" spans="1:14" hidden="1" x14ac:dyDescent="0.25">
      <c r="A456" s="10">
        <v>45597</v>
      </c>
      <c r="B456" s="9" t="s">
        <v>84</v>
      </c>
      <c r="C456" t="s">
        <v>68</v>
      </c>
      <c r="D456" t="s">
        <v>67</v>
      </c>
      <c r="E456" s="8" t="s">
        <v>65</v>
      </c>
      <c r="F456" s="8" t="s">
        <v>81</v>
      </c>
      <c r="G456">
        <v>1513</v>
      </c>
      <c r="H456" s="11">
        <v>3</v>
      </c>
      <c r="I456" s="11">
        <v>15</v>
      </c>
      <c r="J456" s="11">
        <v>22695</v>
      </c>
      <c r="K456" s="11">
        <v>3177.3</v>
      </c>
      <c r="L456" s="11">
        <v>19517.7</v>
      </c>
      <c r="M456" s="11">
        <v>15130</v>
      </c>
      <c r="N456" s="11">
        <f>SalesData[[#This Row],[Sales]]-SalesData[[#This Row],[COGS]]</f>
        <v>4387.7000000000007</v>
      </c>
    </row>
    <row r="457" spans="1:14" hidden="1" x14ac:dyDescent="0.25">
      <c r="A457" s="10">
        <v>45597</v>
      </c>
      <c r="B457" s="9" t="s">
        <v>83</v>
      </c>
      <c r="C457" t="s">
        <v>63</v>
      </c>
      <c r="D457" t="s">
        <v>64</v>
      </c>
      <c r="E457" s="8" t="s">
        <v>75</v>
      </c>
      <c r="F457" s="8" t="s">
        <v>81</v>
      </c>
      <c r="G457">
        <v>700</v>
      </c>
      <c r="H457" s="11">
        <v>10</v>
      </c>
      <c r="I457" s="11">
        <v>350</v>
      </c>
      <c r="J457" s="11">
        <v>245000</v>
      </c>
      <c r="K457" s="11">
        <v>34300</v>
      </c>
      <c r="L457" s="11">
        <v>210700</v>
      </c>
      <c r="M457" s="11">
        <v>182000</v>
      </c>
      <c r="N457" s="11">
        <f>SalesData[[#This Row],[Sales]]-SalesData[[#This Row],[COGS]]</f>
        <v>28700</v>
      </c>
    </row>
    <row r="458" spans="1:14" hidden="1" x14ac:dyDescent="0.25">
      <c r="A458" s="10">
        <v>45597</v>
      </c>
      <c r="B458" s="9" t="s">
        <v>87</v>
      </c>
      <c r="C458" t="s">
        <v>63</v>
      </c>
      <c r="D458" t="s">
        <v>94</v>
      </c>
      <c r="E458" s="8" t="s">
        <v>75</v>
      </c>
      <c r="F458" s="8" t="s">
        <v>81</v>
      </c>
      <c r="G458">
        <v>1177</v>
      </c>
      <c r="H458" s="11">
        <v>10</v>
      </c>
      <c r="I458" s="11">
        <v>350</v>
      </c>
      <c r="J458" s="11">
        <v>411950</v>
      </c>
      <c r="K458" s="11">
        <v>57673</v>
      </c>
      <c r="L458" s="11">
        <v>354277</v>
      </c>
      <c r="M458" s="11">
        <v>306020</v>
      </c>
      <c r="N458" s="11">
        <f>SalesData[[#This Row],[Sales]]-SalesData[[#This Row],[COGS]]</f>
        <v>48257</v>
      </c>
    </row>
    <row r="459" spans="1:14" hidden="1" x14ac:dyDescent="0.25">
      <c r="A459" s="10">
        <v>45597</v>
      </c>
      <c r="B459" s="9" t="s">
        <v>84</v>
      </c>
      <c r="C459" t="s">
        <v>73</v>
      </c>
      <c r="D459" t="s">
        <v>67</v>
      </c>
      <c r="E459" s="8" t="s">
        <v>77</v>
      </c>
      <c r="F459" s="8" t="s">
        <v>81</v>
      </c>
      <c r="G459">
        <v>552</v>
      </c>
      <c r="H459" s="11">
        <v>250</v>
      </c>
      <c r="I459" s="11">
        <v>125</v>
      </c>
      <c r="J459" s="11">
        <v>69000</v>
      </c>
      <c r="K459" s="11">
        <v>10350</v>
      </c>
      <c r="L459" s="11">
        <v>58650</v>
      </c>
      <c r="M459" s="11">
        <v>66240</v>
      </c>
      <c r="N459" s="11">
        <f>SalesData[[#This Row],[Sales]]-SalesData[[#This Row],[COGS]]</f>
        <v>-7590</v>
      </c>
    </row>
    <row r="460" spans="1:14" x14ac:dyDescent="0.25">
      <c r="A460" s="19" t="s">
        <v>109</v>
      </c>
      <c r="B460" s="19"/>
      <c r="E460" s="19"/>
      <c r="F460" s="19"/>
      <c r="H460" s="19"/>
      <c r="I460" s="19"/>
      <c r="J460" s="19"/>
      <c r="K460" s="20">
        <f>SUBTOTAL(109,SalesData[Discounts])</f>
        <v>19783.140000000003</v>
      </c>
      <c r="L460" s="20">
        <f>SUBTOTAL(109,SalesData[Sales])</f>
        <v>284182.86000000004</v>
      </c>
      <c r="M460" s="20">
        <f>SUBTOTAL(109,SalesData[COGS])</f>
        <v>75991.5</v>
      </c>
    </row>
  </sheetData>
  <pageMargins left="0.7" right="0.7" top="0.75" bottom="0.75" header="0.3" footer="0.3"/>
  <drawing r:id="rId1"/>
  <tableParts count="1">
    <tablePart r:id="rId2"/>
  </tableParts>
  <extLst>
    <ext xmlns:x15="http://schemas.microsoft.com/office/spreadsheetml/2010/11/main" uri="{3A4CF648-6AED-40f4-86FF-DC5316D8AED3}">
      <x14:slicerList xmlns:x14="http://schemas.microsoft.com/office/spreadsheetml/2009/9/main">
        <x14:slicer r:id="rId3"/>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9B3539-E915-4610-B0FA-1C27D0267702}">
  <dimension ref="A1:M70"/>
  <sheetViews>
    <sheetView workbookViewId="0"/>
  </sheetViews>
  <sheetFormatPr defaultRowHeight="15" x14ac:dyDescent="0.25"/>
  <cols>
    <col min="1" max="1" width="9.7109375" style="14" bestFit="1" customWidth="1"/>
    <col min="2" max="2" width="16.5703125" bestFit="1" customWidth="1"/>
    <col min="3" max="3" width="16.28515625" bestFit="1" customWidth="1"/>
    <col min="4" max="4" width="23.28515625" bestFit="1" customWidth="1"/>
    <col min="5" max="5" width="10.7109375" bestFit="1" customWidth="1"/>
    <col min="6" max="6" width="9.85546875" bestFit="1" customWidth="1"/>
    <col min="7" max="7" width="5" bestFit="1" customWidth="1"/>
    <col min="8" max="9" width="8" bestFit="1" customWidth="1"/>
    <col min="10" max="10" width="11.5703125" bestFit="1" customWidth="1"/>
    <col min="11" max="11" width="10.5703125" bestFit="1" customWidth="1"/>
    <col min="12" max="13" width="11.5703125" bestFit="1" customWidth="1"/>
  </cols>
  <sheetData>
    <row r="1" spans="1:13" x14ac:dyDescent="0.25">
      <c r="A1" s="14">
        <v>45627</v>
      </c>
      <c r="B1" t="s">
        <v>84</v>
      </c>
      <c r="C1" t="s">
        <v>63</v>
      </c>
      <c r="D1" t="s">
        <v>67</v>
      </c>
      <c r="E1" t="s">
        <v>65</v>
      </c>
      <c r="F1" t="s">
        <v>66</v>
      </c>
      <c r="G1">
        <v>1513</v>
      </c>
      <c r="H1">
        <v>3</v>
      </c>
      <c r="I1">
        <v>350</v>
      </c>
      <c r="J1">
        <v>529550</v>
      </c>
      <c r="K1">
        <v>0</v>
      </c>
      <c r="L1">
        <v>529550</v>
      </c>
      <c r="M1">
        <v>393380</v>
      </c>
    </row>
    <row r="2" spans="1:13" x14ac:dyDescent="0.25">
      <c r="A2" s="14">
        <v>45627</v>
      </c>
      <c r="B2" t="s">
        <v>87</v>
      </c>
      <c r="C2" t="s">
        <v>68</v>
      </c>
      <c r="D2" t="s">
        <v>94</v>
      </c>
      <c r="E2" t="s">
        <v>71</v>
      </c>
      <c r="F2" t="s">
        <v>66</v>
      </c>
      <c r="G2">
        <v>615</v>
      </c>
      <c r="H2">
        <v>5</v>
      </c>
      <c r="I2">
        <v>15</v>
      </c>
      <c r="J2">
        <v>9225</v>
      </c>
      <c r="K2">
        <v>0</v>
      </c>
      <c r="L2">
        <v>9225</v>
      </c>
      <c r="M2">
        <v>6150</v>
      </c>
    </row>
    <row r="3" spans="1:13" x14ac:dyDescent="0.25">
      <c r="A3" s="14">
        <v>45627</v>
      </c>
      <c r="B3" t="s">
        <v>83</v>
      </c>
      <c r="C3" t="s">
        <v>63</v>
      </c>
      <c r="D3" t="s">
        <v>64</v>
      </c>
      <c r="E3" t="s">
        <v>75</v>
      </c>
      <c r="F3" t="s">
        <v>66</v>
      </c>
      <c r="G3">
        <v>1817</v>
      </c>
      <c r="H3">
        <v>10</v>
      </c>
      <c r="I3">
        <v>20</v>
      </c>
      <c r="J3">
        <v>36340</v>
      </c>
      <c r="K3">
        <v>0</v>
      </c>
      <c r="L3">
        <v>36340</v>
      </c>
      <c r="M3">
        <v>18170</v>
      </c>
    </row>
    <row r="4" spans="1:13" x14ac:dyDescent="0.25">
      <c r="A4" s="14">
        <v>45627</v>
      </c>
      <c r="B4" t="s">
        <v>84</v>
      </c>
      <c r="C4" t="s">
        <v>63</v>
      </c>
      <c r="D4" t="s">
        <v>67</v>
      </c>
      <c r="E4" t="s">
        <v>75</v>
      </c>
      <c r="F4" t="s">
        <v>66</v>
      </c>
      <c r="G4">
        <v>1513</v>
      </c>
      <c r="H4">
        <v>10</v>
      </c>
      <c r="I4">
        <v>350</v>
      </c>
      <c r="J4">
        <v>529550</v>
      </c>
      <c r="K4">
        <v>0</v>
      </c>
      <c r="L4">
        <v>529550</v>
      </c>
      <c r="M4">
        <v>393380</v>
      </c>
    </row>
    <row r="5" spans="1:13" x14ac:dyDescent="0.25">
      <c r="A5" s="14">
        <v>45627</v>
      </c>
      <c r="B5" t="s">
        <v>83</v>
      </c>
      <c r="C5" t="s">
        <v>63</v>
      </c>
      <c r="D5" t="s">
        <v>64</v>
      </c>
      <c r="E5" t="s">
        <v>77</v>
      </c>
      <c r="F5" t="s">
        <v>66</v>
      </c>
      <c r="G5">
        <v>1817</v>
      </c>
      <c r="H5">
        <v>250</v>
      </c>
      <c r="I5">
        <v>20</v>
      </c>
      <c r="J5">
        <v>36340</v>
      </c>
      <c r="K5">
        <v>0</v>
      </c>
      <c r="L5">
        <v>36340</v>
      </c>
      <c r="M5">
        <v>18170</v>
      </c>
    </row>
    <row r="6" spans="1:13" x14ac:dyDescent="0.25">
      <c r="A6" s="14">
        <v>45627</v>
      </c>
      <c r="B6" t="s">
        <v>87</v>
      </c>
      <c r="C6" t="s">
        <v>68</v>
      </c>
      <c r="D6" t="s">
        <v>94</v>
      </c>
      <c r="E6" t="s">
        <v>78</v>
      </c>
      <c r="F6" t="s">
        <v>66</v>
      </c>
      <c r="G6">
        <v>615</v>
      </c>
      <c r="H6">
        <v>260</v>
      </c>
      <c r="I6">
        <v>15</v>
      </c>
      <c r="J6">
        <v>9225</v>
      </c>
      <c r="K6">
        <v>0</v>
      </c>
      <c r="L6">
        <v>9225</v>
      </c>
      <c r="M6">
        <v>6150</v>
      </c>
    </row>
    <row r="7" spans="1:13" x14ac:dyDescent="0.25">
      <c r="A7" s="14">
        <v>45627</v>
      </c>
      <c r="B7" t="s">
        <v>85</v>
      </c>
      <c r="C7" t="s">
        <v>63</v>
      </c>
      <c r="D7" t="s">
        <v>69</v>
      </c>
      <c r="E7" t="s">
        <v>65</v>
      </c>
      <c r="F7" t="s">
        <v>79</v>
      </c>
      <c r="G7">
        <v>2155</v>
      </c>
      <c r="H7">
        <v>3</v>
      </c>
      <c r="I7">
        <v>350</v>
      </c>
      <c r="J7">
        <v>754250</v>
      </c>
      <c r="K7">
        <v>7542.5</v>
      </c>
      <c r="L7">
        <v>746707.5</v>
      </c>
      <c r="M7">
        <v>560300</v>
      </c>
    </row>
    <row r="8" spans="1:13" x14ac:dyDescent="0.25">
      <c r="A8" s="14">
        <v>45627</v>
      </c>
      <c r="B8" t="s">
        <v>85</v>
      </c>
      <c r="C8" t="s">
        <v>63</v>
      </c>
      <c r="D8" t="s">
        <v>69</v>
      </c>
      <c r="E8" t="s">
        <v>75</v>
      </c>
      <c r="F8" t="s">
        <v>79</v>
      </c>
      <c r="G8">
        <v>2155</v>
      </c>
      <c r="H8">
        <v>10</v>
      </c>
      <c r="I8">
        <v>350</v>
      </c>
      <c r="J8">
        <v>754250</v>
      </c>
      <c r="K8">
        <v>7542.5</v>
      </c>
      <c r="L8">
        <v>746707.5</v>
      </c>
      <c r="M8">
        <v>560300</v>
      </c>
    </row>
    <row r="9" spans="1:13" x14ac:dyDescent="0.25">
      <c r="A9" s="14">
        <v>45627</v>
      </c>
      <c r="B9" t="s">
        <v>83</v>
      </c>
      <c r="C9" t="s">
        <v>63</v>
      </c>
      <c r="D9" t="s">
        <v>64</v>
      </c>
      <c r="E9" t="s">
        <v>65</v>
      </c>
      <c r="F9" t="s">
        <v>79</v>
      </c>
      <c r="G9">
        <v>2852</v>
      </c>
      <c r="H9">
        <v>3</v>
      </c>
      <c r="I9">
        <v>350</v>
      </c>
      <c r="J9">
        <v>998200</v>
      </c>
      <c r="K9">
        <v>19964</v>
      </c>
      <c r="L9">
        <v>978236</v>
      </c>
      <c r="M9">
        <v>741520</v>
      </c>
    </row>
    <row r="10" spans="1:13" x14ac:dyDescent="0.25">
      <c r="A10" s="14">
        <v>45627</v>
      </c>
      <c r="B10" t="s">
        <v>83</v>
      </c>
      <c r="C10" t="s">
        <v>74</v>
      </c>
      <c r="D10" t="s">
        <v>64</v>
      </c>
      <c r="E10" t="s">
        <v>75</v>
      </c>
      <c r="F10" t="s">
        <v>79</v>
      </c>
      <c r="G10">
        <v>1916</v>
      </c>
      <c r="H10">
        <v>10</v>
      </c>
      <c r="I10">
        <v>300</v>
      </c>
      <c r="J10">
        <v>574800</v>
      </c>
      <c r="K10">
        <v>11496</v>
      </c>
      <c r="L10">
        <v>563304</v>
      </c>
      <c r="M10">
        <v>479000</v>
      </c>
    </row>
    <row r="11" spans="1:13" x14ac:dyDescent="0.25">
      <c r="A11" s="14">
        <v>45627</v>
      </c>
      <c r="B11" t="s">
        <v>83</v>
      </c>
      <c r="C11" t="s">
        <v>63</v>
      </c>
      <c r="D11" t="s">
        <v>64</v>
      </c>
      <c r="E11" t="s">
        <v>75</v>
      </c>
      <c r="F11" t="s">
        <v>79</v>
      </c>
      <c r="G11">
        <v>2852</v>
      </c>
      <c r="H11">
        <v>10</v>
      </c>
      <c r="I11">
        <v>350</v>
      </c>
      <c r="J11">
        <v>998200</v>
      </c>
      <c r="K11">
        <v>19964</v>
      </c>
      <c r="L11">
        <v>978236</v>
      </c>
      <c r="M11">
        <v>741520</v>
      </c>
    </row>
    <row r="12" spans="1:13" x14ac:dyDescent="0.25">
      <c r="A12" s="14">
        <v>45627</v>
      </c>
      <c r="B12" t="s">
        <v>83</v>
      </c>
      <c r="C12" t="s">
        <v>73</v>
      </c>
      <c r="D12" t="s">
        <v>64</v>
      </c>
      <c r="E12" t="s">
        <v>75</v>
      </c>
      <c r="F12" t="s">
        <v>79</v>
      </c>
      <c r="G12">
        <v>2729</v>
      </c>
      <c r="H12">
        <v>10</v>
      </c>
      <c r="I12">
        <v>125</v>
      </c>
      <c r="J12">
        <v>341125</v>
      </c>
      <c r="K12">
        <v>6822.5</v>
      </c>
      <c r="L12">
        <v>334302.5</v>
      </c>
      <c r="M12">
        <v>327480</v>
      </c>
    </row>
    <row r="13" spans="1:13" x14ac:dyDescent="0.25">
      <c r="A13" s="14">
        <v>45627</v>
      </c>
      <c r="B13" t="s">
        <v>85</v>
      </c>
      <c r="C13" t="s">
        <v>72</v>
      </c>
      <c r="D13" t="s">
        <v>69</v>
      </c>
      <c r="E13" t="s">
        <v>75</v>
      </c>
      <c r="F13" t="s">
        <v>79</v>
      </c>
      <c r="G13">
        <v>1055</v>
      </c>
      <c r="H13">
        <v>10</v>
      </c>
      <c r="I13">
        <v>12</v>
      </c>
      <c r="J13">
        <v>12660</v>
      </c>
      <c r="K13">
        <v>253.2</v>
      </c>
      <c r="L13">
        <v>12406.8</v>
      </c>
      <c r="M13">
        <v>3165</v>
      </c>
    </row>
    <row r="14" spans="1:13" x14ac:dyDescent="0.25">
      <c r="A14" s="14">
        <v>45627</v>
      </c>
      <c r="B14" t="s">
        <v>86</v>
      </c>
      <c r="C14" t="s">
        <v>72</v>
      </c>
      <c r="D14" t="s">
        <v>70</v>
      </c>
      <c r="E14" t="s">
        <v>75</v>
      </c>
      <c r="F14" t="s">
        <v>79</v>
      </c>
      <c r="G14">
        <v>1084</v>
      </c>
      <c r="H14">
        <v>10</v>
      </c>
      <c r="I14">
        <v>12</v>
      </c>
      <c r="J14">
        <v>13008</v>
      </c>
      <c r="K14">
        <v>260.16000000000003</v>
      </c>
      <c r="L14">
        <v>12747.84</v>
      </c>
      <c r="M14">
        <v>3252</v>
      </c>
    </row>
    <row r="15" spans="1:13" x14ac:dyDescent="0.25">
      <c r="A15" s="14">
        <v>45627</v>
      </c>
      <c r="B15" t="s">
        <v>85</v>
      </c>
      <c r="C15" t="s">
        <v>72</v>
      </c>
      <c r="D15" t="s">
        <v>69</v>
      </c>
      <c r="E15" t="s">
        <v>76</v>
      </c>
      <c r="F15" t="s">
        <v>79</v>
      </c>
      <c r="G15">
        <v>1055</v>
      </c>
      <c r="H15">
        <v>120</v>
      </c>
      <c r="I15">
        <v>12</v>
      </c>
      <c r="J15">
        <v>12660</v>
      </c>
      <c r="K15">
        <v>253.2</v>
      </c>
      <c r="L15">
        <v>12406.8</v>
      </c>
      <c r="M15">
        <v>3165</v>
      </c>
    </row>
    <row r="16" spans="1:13" x14ac:dyDescent="0.25">
      <c r="A16" s="14">
        <v>45627</v>
      </c>
      <c r="B16" t="s">
        <v>86</v>
      </c>
      <c r="C16" t="s">
        <v>72</v>
      </c>
      <c r="D16" t="s">
        <v>70</v>
      </c>
      <c r="E16" t="s">
        <v>76</v>
      </c>
      <c r="F16" t="s">
        <v>79</v>
      </c>
      <c r="G16">
        <v>1084</v>
      </c>
      <c r="H16">
        <v>120</v>
      </c>
      <c r="I16">
        <v>12</v>
      </c>
      <c r="J16">
        <v>13008</v>
      </c>
      <c r="K16">
        <v>260.16000000000003</v>
      </c>
      <c r="L16">
        <v>12747.84</v>
      </c>
      <c r="M16">
        <v>3252</v>
      </c>
    </row>
    <row r="17" spans="1:13" x14ac:dyDescent="0.25">
      <c r="A17" s="14">
        <v>45627</v>
      </c>
      <c r="B17" t="s">
        <v>83</v>
      </c>
      <c r="C17" t="s">
        <v>73</v>
      </c>
      <c r="D17" t="s">
        <v>64</v>
      </c>
      <c r="E17" t="s">
        <v>77</v>
      </c>
      <c r="F17" t="s">
        <v>79</v>
      </c>
      <c r="G17">
        <v>2729</v>
      </c>
      <c r="H17">
        <v>250</v>
      </c>
      <c r="I17">
        <v>125</v>
      </c>
      <c r="J17">
        <v>341125</v>
      </c>
      <c r="K17">
        <v>6822.5</v>
      </c>
      <c r="L17">
        <v>334302.5</v>
      </c>
      <c r="M17">
        <v>327480</v>
      </c>
    </row>
    <row r="18" spans="1:13" x14ac:dyDescent="0.25">
      <c r="A18" s="14">
        <v>45627</v>
      </c>
      <c r="B18" t="s">
        <v>83</v>
      </c>
      <c r="C18" t="s">
        <v>74</v>
      </c>
      <c r="D18" t="s">
        <v>64</v>
      </c>
      <c r="E18" t="s">
        <v>78</v>
      </c>
      <c r="F18" t="s">
        <v>79</v>
      </c>
      <c r="G18">
        <v>1916</v>
      </c>
      <c r="H18">
        <v>260</v>
      </c>
      <c r="I18">
        <v>300</v>
      </c>
      <c r="J18">
        <v>574800</v>
      </c>
      <c r="K18">
        <v>11496</v>
      </c>
      <c r="L18">
        <v>563304</v>
      </c>
      <c r="M18">
        <v>479000</v>
      </c>
    </row>
    <row r="19" spans="1:13" x14ac:dyDescent="0.25">
      <c r="A19" s="14">
        <v>45627</v>
      </c>
      <c r="B19" t="s">
        <v>85</v>
      </c>
      <c r="C19" t="s">
        <v>73</v>
      </c>
      <c r="D19" t="s">
        <v>69</v>
      </c>
      <c r="E19" t="s">
        <v>71</v>
      </c>
      <c r="F19" t="s">
        <v>79</v>
      </c>
      <c r="G19">
        <v>1287</v>
      </c>
      <c r="H19">
        <v>5</v>
      </c>
      <c r="I19">
        <v>125</v>
      </c>
      <c r="J19">
        <v>160875</v>
      </c>
      <c r="K19">
        <v>4826.25</v>
      </c>
      <c r="L19">
        <v>156048.75</v>
      </c>
      <c r="M19">
        <v>154440</v>
      </c>
    </row>
    <row r="20" spans="1:13" x14ac:dyDescent="0.25">
      <c r="A20" s="14">
        <v>45627</v>
      </c>
      <c r="B20" t="s">
        <v>84</v>
      </c>
      <c r="C20" t="s">
        <v>73</v>
      </c>
      <c r="D20" t="s">
        <v>67</v>
      </c>
      <c r="E20" t="s">
        <v>71</v>
      </c>
      <c r="F20" t="s">
        <v>79</v>
      </c>
      <c r="G20">
        <v>1706</v>
      </c>
      <c r="H20">
        <v>5</v>
      </c>
      <c r="I20">
        <v>125</v>
      </c>
      <c r="J20">
        <v>213250</v>
      </c>
      <c r="K20">
        <v>6397.5</v>
      </c>
      <c r="L20">
        <v>206852.5</v>
      </c>
      <c r="M20">
        <v>204720</v>
      </c>
    </row>
    <row r="21" spans="1:13" x14ac:dyDescent="0.25">
      <c r="A21" s="14">
        <v>45627</v>
      </c>
      <c r="B21" t="s">
        <v>85</v>
      </c>
      <c r="C21" t="s">
        <v>73</v>
      </c>
      <c r="D21" t="s">
        <v>69</v>
      </c>
      <c r="E21" t="s">
        <v>75</v>
      </c>
      <c r="F21" t="s">
        <v>79</v>
      </c>
      <c r="G21">
        <v>1287</v>
      </c>
      <c r="H21">
        <v>10</v>
      </c>
      <c r="I21">
        <v>125</v>
      </c>
      <c r="J21">
        <v>160875</v>
      </c>
      <c r="K21">
        <v>4826.25</v>
      </c>
      <c r="L21">
        <v>156048.75</v>
      </c>
      <c r="M21">
        <v>154440</v>
      </c>
    </row>
    <row r="22" spans="1:13" x14ac:dyDescent="0.25">
      <c r="A22" s="14">
        <v>45627</v>
      </c>
      <c r="B22" t="s">
        <v>84</v>
      </c>
      <c r="C22" t="s">
        <v>73</v>
      </c>
      <c r="D22" t="s">
        <v>67</v>
      </c>
      <c r="E22" t="s">
        <v>75</v>
      </c>
      <c r="F22" t="s">
        <v>79</v>
      </c>
      <c r="G22">
        <v>1706</v>
      </c>
      <c r="H22">
        <v>10</v>
      </c>
      <c r="I22">
        <v>125</v>
      </c>
      <c r="J22">
        <v>213250</v>
      </c>
      <c r="K22">
        <v>6397.5</v>
      </c>
      <c r="L22">
        <v>206852.5</v>
      </c>
      <c r="M22">
        <v>204720</v>
      </c>
    </row>
    <row r="23" spans="1:13" x14ac:dyDescent="0.25">
      <c r="A23" s="14">
        <v>45627</v>
      </c>
      <c r="B23" t="s">
        <v>87</v>
      </c>
      <c r="C23" t="s">
        <v>63</v>
      </c>
      <c r="D23" t="s">
        <v>94</v>
      </c>
      <c r="E23" t="s">
        <v>65</v>
      </c>
      <c r="F23" t="s">
        <v>79</v>
      </c>
      <c r="G23">
        <v>274</v>
      </c>
      <c r="H23">
        <v>3</v>
      </c>
      <c r="I23">
        <v>350</v>
      </c>
      <c r="J23">
        <v>95900</v>
      </c>
      <c r="K23">
        <v>3836</v>
      </c>
      <c r="L23">
        <v>92064</v>
      </c>
      <c r="M23">
        <v>71240</v>
      </c>
    </row>
    <row r="24" spans="1:13" x14ac:dyDescent="0.25">
      <c r="A24" s="14">
        <v>45627</v>
      </c>
      <c r="B24" t="s">
        <v>86</v>
      </c>
      <c r="C24" t="s">
        <v>73</v>
      </c>
      <c r="D24" t="s">
        <v>70</v>
      </c>
      <c r="E24" t="s">
        <v>71</v>
      </c>
      <c r="F24" t="s">
        <v>79</v>
      </c>
      <c r="G24">
        <v>1138</v>
      </c>
      <c r="H24">
        <v>5</v>
      </c>
      <c r="I24">
        <v>125</v>
      </c>
      <c r="J24">
        <v>142250</v>
      </c>
      <c r="K24">
        <v>5690</v>
      </c>
      <c r="L24">
        <v>136560</v>
      </c>
      <c r="M24">
        <v>136560</v>
      </c>
    </row>
    <row r="25" spans="1:13" x14ac:dyDescent="0.25">
      <c r="A25" s="14">
        <v>45627</v>
      </c>
      <c r="B25" t="s">
        <v>87</v>
      </c>
      <c r="C25" t="s">
        <v>63</v>
      </c>
      <c r="D25" t="s">
        <v>94</v>
      </c>
      <c r="E25" t="s">
        <v>75</v>
      </c>
      <c r="F25" t="s">
        <v>79</v>
      </c>
      <c r="G25">
        <v>274</v>
      </c>
      <c r="H25">
        <v>10</v>
      </c>
      <c r="I25">
        <v>350</v>
      </c>
      <c r="J25">
        <v>95900</v>
      </c>
      <c r="K25">
        <v>3836</v>
      </c>
      <c r="L25">
        <v>92064</v>
      </c>
      <c r="M25">
        <v>71240</v>
      </c>
    </row>
    <row r="26" spans="1:13" x14ac:dyDescent="0.25">
      <c r="A26" s="14">
        <v>45627</v>
      </c>
      <c r="B26" t="s">
        <v>86</v>
      </c>
      <c r="C26" t="s">
        <v>73</v>
      </c>
      <c r="D26" t="s">
        <v>70</v>
      </c>
      <c r="E26" t="s">
        <v>75</v>
      </c>
      <c r="F26" t="s">
        <v>79</v>
      </c>
      <c r="G26">
        <v>1138</v>
      </c>
      <c r="H26">
        <v>10</v>
      </c>
      <c r="I26">
        <v>125</v>
      </c>
      <c r="J26">
        <v>142250</v>
      </c>
      <c r="K26">
        <v>5690</v>
      </c>
      <c r="L26">
        <v>136560</v>
      </c>
      <c r="M26">
        <v>136560</v>
      </c>
    </row>
    <row r="27" spans="1:13" x14ac:dyDescent="0.25">
      <c r="A27" s="14">
        <v>45627</v>
      </c>
      <c r="B27" t="s">
        <v>83</v>
      </c>
      <c r="C27" t="s">
        <v>72</v>
      </c>
      <c r="D27" t="s">
        <v>64</v>
      </c>
      <c r="E27" t="s">
        <v>75</v>
      </c>
      <c r="F27" t="s">
        <v>80</v>
      </c>
      <c r="G27">
        <v>2431</v>
      </c>
      <c r="H27">
        <v>10</v>
      </c>
      <c r="I27">
        <v>12</v>
      </c>
      <c r="J27">
        <v>29172</v>
      </c>
      <c r="K27">
        <v>1458.6</v>
      </c>
      <c r="L27">
        <v>27713.4</v>
      </c>
      <c r="M27">
        <v>7293</v>
      </c>
    </row>
    <row r="28" spans="1:13" x14ac:dyDescent="0.25">
      <c r="A28" s="14">
        <v>45627</v>
      </c>
      <c r="B28" t="s">
        <v>83</v>
      </c>
      <c r="C28" t="s">
        <v>72</v>
      </c>
      <c r="D28" t="s">
        <v>64</v>
      </c>
      <c r="E28" t="s">
        <v>76</v>
      </c>
      <c r="F28" t="s">
        <v>80</v>
      </c>
      <c r="G28">
        <v>2431</v>
      </c>
      <c r="H28">
        <v>120</v>
      </c>
      <c r="I28">
        <v>12</v>
      </c>
      <c r="J28">
        <v>29172</v>
      </c>
      <c r="K28">
        <v>1458.6</v>
      </c>
      <c r="L28">
        <v>27713.4</v>
      </c>
      <c r="M28">
        <v>7293</v>
      </c>
    </row>
    <row r="29" spans="1:13" x14ac:dyDescent="0.25">
      <c r="A29" s="14">
        <v>45627</v>
      </c>
      <c r="B29" t="s">
        <v>87</v>
      </c>
      <c r="C29" t="s">
        <v>63</v>
      </c>
      <c r="D29" t="s">
        <v>94</v>
      </c>
      <c r="E29" t="s">
        <v>65</v>
      </c>
      <c r="F29" t="s">
        <v>80</v>
      </c>
      <c r="G29">
        <v>570</v>
      </c>
      <c r="H29">
        <v>3</v>
      </c>
      <c r="I29">
        <v>7</v>
      </c>
      <c r="J29">
        <v>3990</v>
      </c>
      <c r="K29">
        <v>199.5</v>
      </c>
      <c r="L29">
        <v>3790.5</v>
      </c>
      <c r="M29">
        <v>2850</v>
      </c>
    </row>
    <row r="30" spans="1:13" x14ac:dyDescent="0.25">
      <c r="A30" s="14">
        <v>45627</v>
      </c>
      <c r="B30" t="s">
        <v>85</v>
      </c>
      <c r="C30" t="s">
        <v>63</v>
      </c>
      <c r="D30" t="s">
        <v>69</v>
      </c>
      <c r="E30" t="s">
        <v>65</v>
      </c>
      <c r="F30" t="s">
        <v>80</v>
      </c>
      <c r="G30">
        <v>2487</v>
      </c>
      <c r="H30">
        <v>3</v>
      </c>
      <c r="I30">
        <v>7</v>
      </c>
      <c r="J30">
        <v>17409</v>
      </c>
      <c r="K30">
        <v>870.45</v>
      </c>
      <c r="L30">
        <v>16538.55</v>
      </c>
      <c r="M30">
        <v>12435</v>
      </c>
    </row>
    <row r="31" spans="1:13" x14ac:dyDescent="0.25">
      <c r="A31" s="14">
        <v>45627</v>
      </c>
      <c r="B31" t="s">
        <v>87</v>
      </c>
      <c r="C31" t="s">
        <v>63</v>
      </c>
      <c r="D31" t="s">
        <v>94</v>
      </c>
      <c r="E31" t="s">
        <v>75</v>
      </c>
      <c r="F31" t="s">
        <v>80</v>
      </c>
      <c r="G31">
        <v>2663</v>
      </c>
      <c r="H31">
        <v>10</v>
      </c>
      <c r="I31">
        <v>20</v>
      </c>
      <c r="J31">
        <v>53260</v>
      </c>
      <c r="K31">
        <v>2663</v>
      </c>
      <c r="L31">
        <v>50597</v>
      </c>
      <c r="M31">
        <v>26630</v>
      </c>
    </row>
    <row r="32" spans="1:13" x14ac:dyDescent="0.25">
      <c r="A32" s="14">
        <v>45627</v>
      </c>
      <c r="B32" t="s">
        <v>84</v>
      </c>
      <c r="C32" t="s">
        <v>74</v>
      </c>
      <c r="D32" t="s">
        <v>67</v>
      </c>
      <c r="E32" t="s">
        <v>76</v>
      </c>
      <c r="F32" t="s">
        <v>80</v>
      </c>
      <c r="G32">
        <v>1250</v>
      </c>
      <c r="H32">
        <v>120</v>
      </c>
      <c r="I32">
        <v>300</v>
      </c>
      <c r="J32">
        <v>375000</v>
      </c>
      <c r="K32">
        <v>18750</v>
      </c>
      <c r="L32">
        <v>356250</v>
      </c>
      <c r="M32">
        <v>312500</v>
      </c>
    </row>
    <row r="33" spans="1:13" x14ac:dyDescent="0.25">
      <c r="A33" s="14">
        <v>45627</v>
      </c>
      <c r="B33" t="s">
        <v>87</v>
      </c>
      <c r="C33" t="s">
        <v>63</v>
      </c>
      <c r="D33" t="s">
        <v>94</v>
      </c>
      <c r="E33" t="s">
        <v>77</v>
      </c>
      <c r="F33" t="s">
        <v>80</v>
      </c>
      <c r="G33">
        <v>2663</v>
      </c>
      <c r="H33">
        <v>250</v>
      </c>
      <c r="I33">
        <v>20</v>
      </c>
      <c r="J33">
        <v>53260</v>
      </c>
      <c r="K33">
        <v>2663</v>
      </c>
      <c r="L33">
        <v>50597</v>
      </c>
      <c r="M33">
        <v>26630</v>
      </c>
    </row>
    <row r="34" spans="1:13" x14ac:dyDescent="0.25">
      <c r="A34" s="14">
        <v>45627</v>
      </c>
      <c r="B34" t="s">
        <v>87</v>
      </c>
      <c r="C34" t="s">
        <v>63</v>
      </c>
      <c r="D34" t="s">
        <v>94</v>
      </c>
      <c r="E34" t="s">
        <v>77</v>
      </c>
      <c r="F34" t="s">
        <v>80</v>
      </c>
      <c r="G34">
        <v>570</v>
      </c>
      <c r="H34">
        <v>250</v>
      </c>
      <c r="I34">
        <v>7</v>
      </c>
      <c r="J34">
        <v>3990</v>
      </c>
      <c r="K34">
        <v>199.5</v>
      </c>
      <c r="L34">
        <v>3790.5</v>
      </c>
      <c r="M34">
        <v>2850</v>
      </c>
    </row>
    <row r="35" spans="1:13" x14ac:dyDescent="0.25">
      <c r="A35" s="14">
        <v>45627</v>
      </c>
      <c r="B35" t="s">
        <v>85</v>
      </c>
      <c r="C35" t="s">
        <v>63</v>
      </c>
      <c r="D35" t="s">
        <v>69</v>
      </c>
      <c r="E35" t="s">
        <v>77</v>
      </c>
      <c r="F35" t="s">
        <v>80</v>
      </c>
      <c r="G35">
        <v>2487</v>
      </c>
      <c r="H35">
        <v>250</v>
      </c>
      <c r="I35">
        <v>7</v>
      </c>
      <c r="J35">
        <v>17409</v>
      </c>
      <c r="K35">
        <v>870.45</v>
      </c>
      <c r="L35">
        <v>16538.55</v>
      </c>
      <c r="M35">
        <v>12435</v>
      </c>
    </row>
    <row r="36" spans="1:13" x14ac:dyDescent="0.25">
      <c r="A36" s="14">
        <v>45627</v>
      </c>
      <c r="B36" t="s">
        <v>84</v>
      </c>
      <c r="C36" t="s">
        <v>74</v>
      </c>
      <c r="D36" t="s">
        <v>67</v>
      </c>
      <c r="E36" t="s">
        <v>78</v>
      </c>
      <c r="F36" t="s">
        <v>80</v>
      </c>
      <c r="G36">
        <v>1250</v>
      </c>
      <c r="H36">
        <v>260</v>
      </c>
      <c r="I36">
        <v>300</v>
      </c>
      <c r="J36">
        <v>375000</v>
      </c>
      <c r="K36">
        <v>18750</v>
      </c>
      <c r="L36">
        <v>356250</v>
      </c>
      <c r="M36">
        <v>312500</v>
      </c>
    </row>
    <row r="37" spans="1:13" x14ac:dyDescent="0.25">
      <c r="A37" s="14">
        <v>45627</v>
      </c>
      <c r="B37" t="s">
        <v>83</v>
      </c>
      <c r="C37" t="s">
        <v>63</v>
      </c>
      <c r="D37" t="s">
        <v>64</v>
      </c>
      <c r="E37" t="s">
        <v>76</v>
      </c>
      <c r="F37" t="s">
        <v>80</v>
      </c>
      <c r="G37">
        <v>1582</v>
      </c>
      <c r="H37">
        <v>120</v>
      </c>
      <c r="I37">
        <v>7</v>
      </c>
      <c r="J37">
        <v>11074</v>
      </c>
      <c r="K37">
        <v>775.18</v>
      </c>
      <c r="L37">
        <v>10298.82</v>
      </c>
      <c r="M37">
        <v>7910</v>
      </c>
    </row>
    <row r="38" spans="1:13" x14ac:dyDescent="0.25">
      <c r="A38" s="14">
        <v>45627</v>
      </c>
      <c r="B38" t="s">
        <v>83</v>
      </c>
      <c r="C38" t="s">
        <v>63</v>
      </c>
      <c r="D38" t="s">
        <v>64</v>
      </c>
      <c r="E38" t="s">
        <v>77</v>
      </c>
      <c r="F38" t="s">
        <v>80</v>
      </c>
      <c r="G38">
        <v>1582</v>
      </c>
      <c r="H38">
        <v>250</v>
      </c>
      <c r="I38">
        <v>7</v>
      </c>
      <c r="J38">
        <v>11074</v>
      </c>
      <c r="K38">
        <v>775.18</v>
      </c>
      <c r="L38">
        <v>10298.82</v>
      </c>
      <c r="M38">
        <v>7910</v>
      </c>
    </row>
    <row r="39" spans="1:13" x14ac:dyDescent="0.25">
      <c r="A39" s="14">
        <v>45627</v>
      </c>
      <c r="B39" t="s">
        <v>87</v>
      </c>
      <c r="C39" t="s">
        <v>74</v>
      </c>
      <c r="D39" t="s">
        <v>94</v>
      </c>
      <c r="E39" t="s">
        <v>76</v>
      </c>
      <c r="F39" t="s">
        <v>80</v>
      </c>
      <c r="G39">
        <v>1372</v>
      </c>
      <c r="H39">
        <v>120</v>
      </c>
      <c r="I39">
        <v>300</v>
      </c>
      <c r="J39">
        <v>411600</v>
      </c>
      <c r="K39">
        <v>28812</v>
      </c>
      <c r="L39">
        <v>382788</v>
      </c>
      <c r="M39">
        <v>343000</v>
      </c>
    </row>
    <row r="40" spans="1:13" x14ac:dyDescent="0.25">
      <c r="A40" s="14">
        <v>45627</v>
      </c>
      <c r="B40" t="s">
        <v>87</v>
      </c>
      <c r="C40" t="s">
        <v>74</v>
      </c>
      <c r="D40" t="s">
        <v>94</v>
      </c>
      <c r="E40" t="s">
        <v>78</v>
      </c>
      <c r="F40" t="s">
        <v>80</v>
      </c>
      <c r="G40">
        <v>1372</v>
      </c>
      <c r="H40">
        <v>260</v>
      </c>
      <c r="I40">
        <v>300</v>
      </c>
      <c r="J40">
        <v>411600</v>
      </c>
      <c r="K40">
        <v>28812</v>
      </c>
      <c r="L40">
        <v>382788</v>
      </c>
      <c r="M40">
        <v>343000</v>
      </c>
    </row>
    <row r="41" spans="1:13" x14ac:dyDescent="0.25">
      <c r="A41" s="14">
        <v>45627</v>
      </c>
      <c r="B41" t="s">
        <v>86</v>
      </c>
      <c r="C41" t="s">
        <v>63</v>
      </c>
      <c r="D41" t="s">
        <v>70</v>
      </c>
      <c r="E41" t="s">
        <v>65</v>
      </c>
      <c r="F41" t="s">
        <v>80</v>
      </c>
      <c r="G41">
        <v>1362</v>
      </c>
      <c r="H41">
        <v>3</v>
      </c>
      <c r="I41">
        <v>350</v>
      </c>
      <c r="J41">
        <v>476700</v>
      </c>
      <c r="K41">
        <v>38136</v>
      </c>
      <c r="L41">
        <v>438564</v>
      </c>
      <c r="M41">
        <v>354120</v>
      </c>
    </row>
    <row r="42" spans="1:13" x14ac:dyDescent="0.25">
      <c r="A42" s="14">
        <v>45627</v>
      </c>
      <c r="B42" t="s">
        <v>84</v>
      </c>
      <c r="C42" t="s">
        <v>68</v>
      </c>
      <c r="D42" t="s">
        <v>67</v>
      </c>
      <c r="E42" t="s">
        <v>71</v>
      </c>
      <c r="F42" t="s">
        <v>80</v>
      </c>
      <c r="G42">
        <v>711</v>
      </c>
      <c r="H42">
        <v>5</v>
      </c>
      <c r="I42">
        <v>15</v>
      </c>
      <c r="J42">
        <v>10665</v>
      </c>
      <c r="K42">
        <v>853.2</v>
      </c>
      <c r="L42">
        <v>9811.7999999999993</v>
      </c>
      <c r="M42">
        <v>7110</v>
      </c>
    </row>
    <row r="43" spans="1:13" x14ac:dyDescent="0.25">
      <c r="A43" s="14">
        <v>45627</v>
      </c>
      <c r="B43" t="s">
        <v>86</v>
      </c>
      <c r="C43" t="s">
        <v>63</v>
      </c>
      <c r="D43" t="s">
        <v>70</v>
      </c>
      <c r="E43" t="s">
        <v>75</v>
      </c>
      <c r="F43" t="s">
        <v>80</v>
      </c>
      <c r="G43">
        <v>1362</v>
      </c>
      <c r="H43">
        <v>10</v>
      </c>
      <c r="I43">
        <v>350</v>
      </c>
      <c r="J43">
        <v>476700</v>
      </c>
      <c r="K43">
        <v>38136</v>
      </c>
      <c r="L43">
        <v>438564</v>
      </c>
      <c r="M43">
        <v>354120</v>
      </c>
    </row>
    <row r="44" spans="1:13" x14ac:dyDescent="0.25">
      <c r="A44" s="14">
        <v>45627</v>
      </c>
      <c r="B44" t="s">
        <v>86</v>
      </c>
      <c r="C44" t="s">
        <v>74</v>
      </c>
      <c r="D44" t="s">
        <v>70</v>
      </c>
      <c r="E44" t="s">
        <v>76</v>
      </c>
      <c r="F44" t="s">
        <v>80</v>
      </c>
      <c r="G44">
        <v>635</v>
      </c>
      <c r="H44">
        <v>120</v>
      </c>
      <c r="I44">
        <v>300</v>
      </c>
      <c r="J44">
        <v>190500</v>
      </c>
      <c r="K44">
        <v>15240</v>
      </c>
      <c r="L44">
        <v>175260</v>
      </c>
      <c r="M44">
        <v>158750</v>
      </c>
    </row>
    <row r="45" spans="1:13" x14ac:dyDescent="0.25">
      <c r="A45" s="14">
        <v>45627</v>
      </c>
      <c r="B45" t="s">
        <v>84</v>
      </c>
      <c r="C45" t="s">
        <v>68</v>
      </c>
      <c r="D45" t="s">
        <v>67</v>
      </c>
      <c r="E45" t="s">
        <v>78</v>
      </c>
      <c r="F45" t="s">
        <v>80</v>
      </c>
      <c r="G45">
        <v>711</v>
      </c>
      <c r="H45">
        <v>260</v>
      </c>
      <c r="I45">
        <v>15</v>
      </c>
      <c r="J45">
        <v>10665</v>
      </c>
      <c r="K45">
        <v>853.2</v>
      </c>
      <c r="L45">
        <v>9811.7999999999993</v>
      </c>
      <c r="M45">
        <v>7110</v>
      </c>
    </row>
    <row r="46" spans="1:13" x14ac:dyDescent="0.25">
      <c r="A46" s="14">
        <v>45627</v>
      </c>
      <c r="B46" t="s">
        <v>86</v>
      </c>
      <c r="C46" t="s">
        <v>74</v>
      </c>
      <c r="D46" t="s">
        <v>70</v>
      </c>
      <c r="E46" t="s">
        <v>78</v>
      </c>
      <c r="F46" t="s">
        <v>80</v>
      </c>
      <c r="G46">
        <v>635</v>
      </c>
      <c r="H46">
        <v>260</v>
      </c>
      <c r="I46">
        <v>300</v>
      </c>
      <c r="J46">
        <v>190500</v>
      </c>
      <c r="K46">
        <v>15240</v>
      </c>
      <c r="L46">
        <v>175260</v>
      </c>
      <c r="M46">
        <v>158750</v>
      </c>
    </row>
    <row r="47" spans="1:13" x14ac:dyDescent="0.25">
      <c r="A47" s="14">
        <v>45627</v>
      </c>
      <c r="B47" t="s">
        <v>87</v>
      </c>
      <c r="C47" t="s">
        <v>73</v>
      </c>
      <c r="D47" t="s">
        <v>94</v>
      </c>
      <c r="E47" t="s">
        <v>71</v>
      </c>
      <c r="F47" t="s">
        <v>80</v>
      </c>
      <c r="G47">
        <v>2797</v>
      </c>
      <c r="H47">
        <v>5</v>
      </c>
      <c r="I47">
        <v>125</v>
      </c>
      <c r="J47">
        <v>349625</v>
      </c>
      <c r="K47">
        <v>31466.25</v>
      </c>
      <c r="L47">
        <v>318158.75</v>
      </c>
      <c r="M47">
        <v>335640</v>
      </c>
    </row>
    <row r="48" spans="1:13" x14ac:dyDescent="0.25">
      <c r="A48" s="14">
        <v>45627</v>
      </c>
      <c r="B48" t="s">
        <v>87</v>
      </c>
      <c r="C48" t="s">
        <v>73</v>
      </c>
      <c r="D48" t="s">
        <v>94</v>
      </c>
      <c r="E48" t="s">
        <v>75</v>
      </c>
      <c r="F48" t="s">
        <v>80</v>
      </c>
      <c r="G48">
        <v>2797</v>
      </c>
      <c r="H48">
        <v>10</v>
      </c>
      <c r="I48">
        <v>125</v>
      </c>
      <c r="J48">
        <v>349625</v>
      </c>
      <c r="K48">
        <v>31466.25</v>
      </c>
      <c r="L48">
        <v>318158.75</v>
      </c>
      <c r="M48">
        <v>335640</v>
      </c>
    </row>
    <row r="49" spans="1:13" x14ac:dyDescent="0.25">
      <c r="A49" s="14">
        <v>45627</v>
      </c>
      <c r="B49" t="s">
        <v>86</v>
      </c>
      <c r="C49" t="s">
        <v>63</v>
      </c>
      <c r="D49" t="s">
        <v>70</v>
      </c>
      <c r="E49" t="s">
        <v>65</v>
      </c>
      <c r="F49" t="s">
        <v>80</v>
      </c>
      <c r="G49">
        <v>521</v>
      </c>
      <c r="H49">
        <v>3</v>
      </c>
      <c r="I49">
        <v>7</v>
      </c>
      <c r="J49">
        <v>3647</v>
      </c>
      <c r="K49">
        <v>328.23</v>
      </c>
      <c r="L49">
        <v>3318.77</v>
      </c>
      <c r="M49">
        <v>2605</v>
      </c>
    </row>
    <row r="50" spans="1:13" x14ac:dyDescent="0.25">
      <c r="A50" s="14">
        <v>45627</v>
      </c>
      <c r="B50" t="s">
        <v>86</v>
      </c>
      <c r="C50" t="s">
        <v>63</v>
      </c>
      <c r="D50" t="s">
        <v>70</v>
      </c>
      <c r="E50" t="s">
        <v>77</v>
      </c>
      <c r="F50" t="s">
        <v>80</v>
      </c>
      <c r="G50">
        <v>521</v>
      </c>
      <c r="H50">
        <v>250</v>
      </c>
      <c r="I50">
        <v>7</v>
      </c>
      <c r="J50">
        <v>3647</v>
      </c>
      <c r="K50">
        <v>328.23</v>
      </c>
      <c r="L50">
        <v>3318.77</v>
      </c>
      <c r="M50">
        <v>2605</v>
      </c>
    </row>
    <row r="51" spans="1:13" x14ac:dyDescent="0.25">
      <c r="A51" s="14">
        <v>45627</v>
      </c>
      <c r="B51" t="s">
        <v>85</v>
      </c>
      <c r="C51" t="s">
        <v>68</v>
      </c>
      <c r="D51" t="s">
        <v>69</v>
      </c>
      <c r="E51" t="s">
        <v>71</v>
      </c>
      <c r="F51" t="s">
        <v>81</v>
      </c>
      <c r="G51">
        <v>2072</v>
      </c>
      <c r="H51">
        <v>5</v>
      </c>
      <c r="I51">
        <v>15</v>
      </c>
      <c r="J51">
        <v>31080</v>
      </c>
      <c r="K51">
        <v>3108</v>
      </c>
      <c r="L51">
        <v>27972</v>
      </c>
      <c r="M51">
        <v>20720</v>
      </c>
    </row>
    <row r="52" spans="1:13" x14ac:dyDescent="0.25">
      <c r="A52" s="14">
        <v>45627</v>
      </c>
      <c r="B52" t="s">
        <v>85</v>
      </c>
      <c r="C52" t="s">
        <v>74</v>
      </c>
      <c r="D52" t="s">
        <v>69</v>
      </c>
      <c r="E52" t="s">
        <v>76</v>
      </c>
      <c r="F52" t="s">
        <v>81</v>
      </c>
      <c r="G52">
        <v>853</v>
      </c>
      <c r="H52">
        <v>120</v>
      </c>
      <c r="I52">
        <v>300</v>
      </c>
      <c r="J52">
        <v>255900</v>
      </c>
      <c r="K52">
        <v>25590</v>
      </c>
      <c r="L52">
        <v>230310</v>
      </c>
      <c r="M52">
        <v>213250</v>
      </c>
    </row>
    <row r="53" spans="1:13" x14ac:dyDescent="0.25">
      <c r="A53" s="14">
        <v>45627</v>
      </c>
      <c r="B53" t="s">
        <v>85</v>
      </c>
      <c r="C53" t="s">
        <v>68</v>
      </c>
      <c r="D53" t="s">
        <v>69</v>
      </c>
      <c r="E53" t="s">
        <v>78</v>
      </c>
      <c r="F53" t="s">
        <v>81</v>
      </c>
      <c r="G53">
        <v>2072</v>
      </c>
      <c r="H53">
        <v>260</v>
      </c>
      <c r="I53">
        <v>15</v>
      </c>
      <c r="J53">
        <v>31080</v>
      </c>
      <c r="K53">
        <v>3108</v>
      </c>
      <c r="L53">
        <v>27972</v>
      </c>
      <c r="M53">
        <v>20720</v>
      </c>
    </row>
    <row r="54" spans="1:13" x14ac:dyDescent="0.25">
      <c r="A54" s="14">
        <v>45627</v>
      </c>
      <c r="B54" t="s">
        <v>85</v>
      </c>
      <c r="C54" t="s">
        <v>74</v>
      </c>
      <c r="D54" t="s">
        <v>69</v>
      </c>
      <c r="E54" t="s">
        <v>78</v>
      </c>
      <c r="F54" t="s">
        <v>81</v>
      </c>
      <c r="G54">
        <v>853</v>
      </c>
      <c r="H54">
        <v>260</v>
      </c>
      <c r="I54">
        <v>300</v>
      </c>
      <c r="J54">
        <v>255900</v>
      </c>
      <c r="K54">
        <v>25590</v>
      </c>
      <c r="L54">
        <v>230310</v>
      </c>
      <c r="M54">
        <v>213250</v>
      </c>
    </row>
    <row r="55" spans="1:13" x14ac:dyDescent="0.25">
      <c r="A55" s="14">
        <v>45627</v>
      </c>
      <c r="B55" t="s">
        <v>86</v>
      </c>
      <c r="C55" t="s">
        <v>68</v>
      </c>
      <c r="D55" t="s">
        <v>70</v>
      </c>
      <c r="E55" t="s">
        <v>71</v>
      </c>
      <c r="F55" t="s">
        <v>81</v>
      </c>
      <c r="G55">
        <v>2157</v>
      </c>
      <c r="H55">
        <v>5</v>
      </c>
      <c r="I55">
        <v>15</v>
      </c>
      <c r="J55">
        <v>32355</v>
      </c>
      <c r="K55">
        <v>3559.05</v>
      </c>
      <c r="L55">
        <v>28795.95</v>
      </c>
      <c r="M55">
        <v>21570</v>
      </c>
    </row>
    <row r="56" spans="1:13" x14ac:dyDescent="0.25">
      <c r="A56" s="14">
        <v>45627</v>
      </c>
      <c r="B56" t="s">
        <v>86</v>
      </c>
      <c r="C56" t="s">
        <v>68</v>
      </c>
      <c r="D56" t="s">
        <v>70</v>
      </c>
      <c r="E56" t="s">
        <v>78</v>
      </c>
      <c r="F56" t="s">
        <v>81</v>
      </c>
      <c r="G56">
        <v>2157</v>
      </c>
      <c r="H56">
        <v>260</v>
      </c>
      <c r="I56">
        <v>15</v>
      </c>
      <c r="J56">
        <v>32355</v>
      </c>
      <c r="K56">
        <v>3559.05</v>
      </c>
      <c r="L56">
        <v>28795.95</v>
      </c>
      <c r="M56">
        <v>21570</v>
      </c>
    </row>
    <row r="57" spans="1:13" x14ac:dyDescent="0.25">
      <c r="A57" s="14">
        <v>45627</v>
      </c>
      <c r="B57" t="s">
        <v>86</v>
      </c>
      <c r="C57" t="s">
        <v>63</v>
      </c>
      <c r="D57" t="s">
        <v>70</v>
      </c>
      <c r="E57" t="s">
        <v>75</v>
      </c>
      <c r="F57" t="s">
        <v>81</v>
      </c>
      <c r="G57">
        <v>1233</v>
      </c>
      <c r="H57">
        <v>10</v>
      </c>
      <c r="I57">
        <v>20</v>
      </c>
      <c r="J57">
        <v>24660</v>
      </c>
      <c r="K57">
        <v>2959.2</v>
      </c>
      <c r="L57">
        <v>21700.799999999999</v>
      </c>
      <c r="M57">
        <v>12330</v>
      </c>
    </row>
    <row r="58" spans="1:13" x14ac:dyDescent="0.25">
      <c r="A58" s="14">
        <v>45627</v>
      </c>
      <c r="B58" t="s">
        <v>86</v>
      </c>
      <c r="C58" t="s">
        <v>63</v>
      </c>
      <c r="D58" t="s">
        <v>70</v>
      </c>
      <c r="E58" t="s">
        <v>77</v>
      </c>
      <c r="F58" t="s">
        <v>81</v>
      </c>
      <c r="G58">
        <v>1233</v>
      </c>
      <c r="H58">
        <v>250</v>
      </c>
      <c r="I58">
        <v>20</v>
      </c>
      <c r="J58">
        <v>24660</v>
      </c>
      <c r="K58">
        <v>2959.2</v>
      </c>
      <c r="L58">
        <v>21700.799999999999</v>
      </c>
      <c r="M58">
        <v>12330</v>
      </c>
    </row>
    <row r="59" spans="1:13" x14ac:dyDescent="0.25">
      <c r="A59" s="14">
        <v>45627</v>
      </c>
      <c r="B59" t="s">
        <v>84</v>
      </c>
      <c r="C59" t="s">
        <v>63</v>
      </c>
      <c r="D59" t="s">
        <v>67</v>
      </c>
      <c r="E59" t="s">
        <v>75</v>
      </c>
      <c r="F59" t="s">
        <v>81</v>
      </c>
      <c r="G59">
        <v>1531</v>
      </c>
      <c r="H59">
        <v>10</v>
      </c>
      <c r="I59">
        <v>20</v>
      </c>
      <c r="J59">
        <v>30620</v>
      </c>
      <c r="K59">
        <v>3674.4</v>
      </c>
      <c r="L59">
        <v>26945.599999999999</v>
      </c>
      <c r="M59">
        <v>15310</v>
      </c>
    </row>
    <row r="60" spans="1:13" x14ac:dyDescent="0.25">
      <c r="A60" s="14">
        <v>45627</v>
      </c>
      <c r="B60" t="s">
        <v>84</v>
      </c>
      <c r="C60" t="s">
        <v>63</v>
      </c>
      <c r="D60" t="s">
        <v>67</v>
      </c>
      <c r="E60" t="s">
        <v>77</v>
      </c>
      <c r="F60" t="s">
        <v>81</v>
      </c>
      <c r="G60">
        <v>1531</v>
      </c>
      <c r="H60">
        <v>250</v>
      </c>
      <c r="I60">
        <v>20</v>
      </c>
      <c r="J60">
        <v>30620</v>
      </c>
      <c r="K60">
        <v>3674.4</v>
      </c>
      <c r="L60">
        <v>26945.599999999999</v>
      </c>
      <c r="M60">
        <v>15310</v>
      </c>
    </row>
    <row r="61" spans="1:13" x14ac:dyDescent="0.25">
      <c r="A61" s="14">
        <v>45627</v>
      </c>
      <c r="B61" t="s">
        <v>84</v>
      </c>
      <c r="C61" t="s">
        <v>72</v>
      </c>
      <c r="D61" t="s">
        <v>67</v>
      </c>
      <c r="E61" t="s">
        <v>75</v>
      </c>
      <c r="F61" t="s">
        <v>81</v>
      </c>
      <c r="G61">
        <v>1013</v>
      </c>
      <c r="H61">
        <v>10</v>
      </c>
      <c r="I61">
        <v>12</v>
      </c>
      <c r="J61">
        <v>12156</v>
      </c>
      <c r="K61">
        <v>1580.28</v>
      </c>
      <c r="L61">
        <v>10575.72</v>
      </c>
      <c r="M61">
        <v>3039</v>
      </c>
    </row>
    <row r="62" spans="1:13" x14ac:dyDescent="0.25">
      <c r="A62" s="14">
        <v>45627</v>
      </c>
      <c r="B62" t="s">
        <v>84</v>
      </c>
      <c r="C62" t="s">
        <v>72</v>
      </c>
      <c r="D62" t="s">
        <v>67</v>
      </c>
      <c r="E62" t="s">
        <v>76</v>
      </c>
      <c r="F62" t="s">
        <v>81</v>
      </c>
      <c r="G62">
        <v>1013</v>
      </c>
      <c r="H62">
        <v>120</v>
      </c>
      <c r="I62">
        <v>12</v>
      </c>
      <c r="J62">
        <v>12156</v>
      </c>
      <c r="K62">
        <v>1580.28</v>
      </c>
      <c r="L62">
        <v>10575.72</v>
      </c>
      <c r="M62">
        <v>3039</v>
      </c>
    </row>
    <row r="63" spans="1:13" x14ac:dyDescent="0.25">
      <c r="A63" s="14">
        <v>45627</v>
      </c>
      <c r="B63" t="s">
        <v>84</v>
      </c>
      <c r="C63" t="s">
        <v>63</v>
      </c>
      <c r="D63" t="s">
        <v>67</v>
      </c>
      <c r="E63" t="s">
        <v>65</v>
      </c>
      <c r="F63" t="s">
        <v>81</v>
      </c>
      <c r="G63">
        <v>280</v>
      </c>
      <c r="H63">
        <v>3</v>
      </c>
      <c r="I63">
        <v>7</v>
      </c>
      <c r="J63">
        <v>1960</v>
      </c>
      <c r="K63">
        <v>274.39999999999998</v>
      </c>
      <c r="L63">
        <v>1685.6</v>
      </c>
      <c r="M63">
        <v>1400</v>
      </c>
    </row>
    <row r="64" spans="1:13" x14ac:dyDescent="0.25">
      <c r="A64" s="14">
        <v>45627</v>
      </c>
      <c r="B64" t="s">
        <v>84</v>
      </c>
      <c r="C64" t="s">
        <v>63</v>
      </c>
      <c r="D64" t="s">
        <v>67</v>
      </c>
      <c r="E64" t="s">
        <v>77</v>
      </c>
      <c r="F64" t="s">
        <v>81</v>
      </c>
      <c r="G64">
        <v>280</v>
      </c>
      <c r="H64">
        <v>250</v>
      </c>
      <c r="I64">
        <v>7</v>
      </c>
      <c r="J64">
        <v>1960</v>
      </c>
      <c r="K64">
        <v>274.39999999999998</v>
      </c>
      <c r="L64">
        <v>1685.6</v>
      </c>
      <c r="M64">
        <v>1400</v>
      </c>
    </row>
    <row r="65" spans="1:13" x14ac:dyDescent="0.25">
      <c r="A65" s="14">
        <v>45627</v>
      </c>
      <c r="B65" t="s">
        <v>83</v>
      </c>
      <c r="C65" t="s">
        <v>68</v>
      </c>
      <c r="D65" t="s">
        <v>64</v>
      </c>
      <c r="E65" t="s">
        <v>65</v>
      </c>
      <c r="F65" t="s">
        <v>81</v>
      </c>
      <c r="G65">
        <v>2300</v>
      </c>
      <c r="H65">
        <v>3</v>
      </c>
      <c r="I65">
        <v>15</v>
      </c>
      <c r="J65">
        <v>34500</v>
      </c>
      <c r="K65">
        <v>4830</v>
      </c>
      <c r="L65">
        <v>29670</v>
      </c>
      <c r="M65">
        <v>23000</v>
      </c>
    </row>
    <row r="66" spans="1:13" x14ac:dyDescent="0.25">
      <c r="A66" s="14">
        <v>45627</v>
      </c>
      <c r="B66" t="s">
        <v>83</v>
      </c>
      <c r="C66" t="s">
        <v>68</v>
      </c>
      <c r="D66" t="s">
        <v>64</v>
      </c>
      <c r="E66" t="s">
        <v>71</v>
      </c>
      <c r="F66" t="s">
        <v>81</v>
      </c>
      <c r="G66">
        <v>2300</v>
      </c>
      <c r="H66">
        <v>5</v>
      </c>
      <c r="I66">
        <v>15</v>
      </c>
      <c r="J66">
        <v>34500</v>
      </c>
      <c r="K66">
        <v>4830</v>
      </c>
      <c r="L66">
        <v>29670</v>
      </c>
      <c r="M66">
        <v>23000</v>
      </c>
    </row>
    <row r="67" spans="1:13" x14ac:dyDescent="0.25">
      <c r="A67" s="14">
        <v>45627</v>
      </c>
      <c r="B67" t="s">
        <v>87</v>
      </c>
      <c r="C67" t="s">
        <v>72</v>
      </c>
      <c r="D67" t="s">
        <v>94</v>
      </c>
      <c r="E67" t="s">
        <v>75</v>
      </c>
      <c r="F67" t="s">
        <v>81</v>
      </c>
      <c r="G67">
        <v>914</v>
      </c>
      <c r="H67">
        <v>10</v>
      </c>
      <c r="I67">
        <v>12</v>
      </c>
      <c r="J67">
        <v>10968</v>
      </c>
      <c r="K67">
        <v>1645.2</v>
      </c>
      <c r="L67">
        <v>9322.7999999999993</v>
      </c>
      <c r="M67">
        <v>2742</v>
      </c>
    </row>
    <row r="68" spans="1:13" x14ac:dyDescent="0.25">
      <c r="A68" s="14">
        <v>45627</v>
      </c>
      <c r="B68" t="s">
        <v>85</v>
      </c>
      <c r="C68" t="s">
        <v>63</v>
      </c>
      <c r="D68" t="s">
        <v>69</v>
      </c>
      <c r="E68" t="s">
        <v>75</v>
      </c>
      <c r="F68" t="s">
        <v>81</v>
      </c>
      <c r="G68">
        <v>293</v>
      </c>
      <c r="H68">
        <v>10</v>
      </c>
      <c r="I68">
        <v>20</v>
      </c>
      <c r="J68">
        <v>5860</v>
      </c>
      <c r="K68">
        <v>879</v>
      </c>
      <c r="L68">
        <v>4981</v>
      </c>
      <c r="M68">
        <v>2930</v>
      </c>
    </row>
    <row r="69" spans="1:13" x14ac:dyDescent="0.25">
      <c r="A69" s="14">
        <v>45627</v>
      </c>
      <c r="B69" t="s">
        <v>87</v>
      </c>
      <c r="C69" t="s">
        <v>72</v>
      </c>
      <c r="D69" t="s">
        <v>94</v>
      </c>
      <c r="E69" t="s">
        <v>76</v>
      </c>
      <c r="F69" t="s">
        <v>81</v>
      </c>
      <c r="G69">
        <v>914</v>
      </c>
      <c r="H69">
        <v>120</v>
      </c>
      <c r="I69">
        <v>12</v>
      </c>
      <c r="J69">
        <v>10968</v>
      </c>
      <c r="K69">
        <v>1645.2</v>
      </c>
      <c r="L69">
        <v>9322.7999999999993</v>
      </c>
      <c r="M69">
        <v>2742</v>
      </c>
    </row>
    <row r="70" spans="1:13" x14ac:dyDescent="0.25">
      <c r="A70" s="14">
        <v>45627</v>
      </c>
      <c r="B70" t="s">
        <v>85</v>
      </c>
      <c r="C70" t="s">
        <v>63</v>
      </c>
      <c r="D70" t="s">
        <v>69</v>
      </c>
      <c r="E70" t="s">
        <v>77</v>
      </c>
      <c r="F70" t="s">
        <v>81</v>
      </c>
      <c r="G70">
        <v>293</v>
      </c>
      <c r="H70">
        <v>250</v>
      </c>
      <c r="I70">
        <v>20</v>
      </c>
      <c r="J70">
        <v>5860</v>
      </c>
      <c r="K70">
        <v>879</v>
      </c>
      <c r="L70">
        <v>4981</v>
      </c>
      <c r="M70">
        <v>2930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A8D3DE-88AA-41BC-8883-595425285605}">
  <dimension ref="A1:H36"/>
  <sheetViews>
    <sheetView showGridLines="0" showRowColHeaders="0" zoomScaleNormal="100" workbookViewId="0">
      <selection activeCell="C27" sqref="C27"/>
    </sheetView>
  </sheetViews>
  <sheetFormatPr defaultColWidth="0" defaultRowHeight="15" zeroHeight="1" x14ac:dyDescent="0.25"/>
  <cols>
    <col min="1" max="1" width="4" customWidth="1"/>
    <col min="2" max="2" width="46.28515625" customWidth="1"/>
    <col min="3" max="3" width="61" customWidth="1"/>
    <col min="4" max="4" width="1.42578125" customWidth="1"/>
    <col min="5" max="7" width="9.140625" customWidth="1"/>
    <col min="8" max="16384" width="9.140625" hidden="1"/>
  </cols>
  <sheetData>
    <row r="1" spans="1:8" ht="51" customHeight="1" x14ac:dyDescent="0.25">
      <c r="A1" s="6" t="s">
        <v>8</v>
      </c>
      <c r="B1" s="6"/>
      <c r="C1" s="6"/>
      <c r="D1" s="6"/>
      <c r="E1" s="6"/>
      <c r="F1" s="6"/>
      <c r="G1" s="6"/>
      <c r="H1" s="6"/>
    </row>
    <row r="2" spans="1:8" x14ac:dyDescent="0.25"/>
    <row r="3" spans="1:8" x14ac:dyDescent="0.25">
      <c r="B3" s="1" t="s">
        <v>9</v>
      </c>
    </row>
    <row r="4" spans="1:8" x14ac:dyDescent="0.25">
      <c r="B4" s="2" t="s">
        <v>10</v>
      </c>
      <c r="C4" s="3" t="s">
        <v>11</v>
      </c>
    </row>
    <row r="5" spans="1:8" x14ac:dyDescent="0.25">
      <c r="B5" s="2" t="s">
        <v>12</v>
      </c>
      <c r="C5" s="3" t="s">
        <v>13</v>
      </c>
    </row>
    <row r="6" spans="1:8" x14ac:dyDescent="0.25">
      <c r="B6" s="2" t="s">
        <v>14</v>
      </c>
      <c r="C6" s="3" t="s">
        <v>15</v>
      </c>
    </row>
    <row r="7" spans="1:8" x14ac:dyDescent="0.25"/>
    <row r="8" spans="1:8" x14ac:dyDescent="0.25">
      <c r="B8" s="1" t="s">
        <v>16</v>
      </c>
    </row>
    <row r="9" spans="1:8" x14ac:dyDescent="0.25">
      <c r="B9" s="2" t="s">
        <v>17</v>
      </c>
      <c r="C9" s="3" t="s">
        <v>18</v>
      </c>
    </row>
    <row r="10" spans="1:8" x14ac:dyDescent="0.25"/>
    <row r="11" spans="1:8" x14ac:dyDescent="0.25">
      <c r="B11" s="1" t="s">
        <v>19</v>
      </c>
    </row>
    <row r="12" spans="1:8" x14ac:dyDescent="0.25">
      <c r="B12" s="2" t="s">
        <v>20</v>
      </c>
      <c r="C12" s="3" t="s">
        <v>21</v>
      </c>
    </row>
    <row r="13" spans="1:8" x14ac:dyDescent="0.25">
      <c r="B13" s="2" t="s">
        <v>22</v>
      </c>
      <c r="C13" s="3" t="s">
        <v>23</v>
      </c>
    </row>
    <row r="14" spans="1:8" x14ac:dyDescent="0.25">
      <c r="B14" s="2" t="s">
        <v>24</v>
      </c>
      <c r="C14" s="3" t="s">
        <v>25</v>
      </c>
    </row>
    <row r="15" spans="1:8" x14ac:dyDescent="0.25">
      <c r="B15" s="2" t="s">
        <v>26</v>
      </c>
      <c r="C15" s="3" t="s">
        <v>27</v>
      </c>
    </row>
    <row r="16" spans="1:8" x14ac:dyDescent="0.25">
      <c r="B16" s="2" t="s">
        <v>28</v>
      </c>
      <c r="C16" s="3" t="s">
        <v>29</v>
      </c>
    </row>
    <row r="17" spans="2:3" x14ac:dyDescent="0.25">
      <c r="B17" s="2" t="s">
        <v>30</v>
      </c>
      <c r="C17" s="3" t="s">
        <v>31</v>
      </c>
    </row>
    <row r="18" spans="2:3" x14ac:dyDescent="0.25">
      <c r="B18" s="2" t="s">
        <v>32</v>
      </c>
      <c r="C18" s="3" t="s">
        <v>33</v>
      </c>
    </row>
    <row r="19" spans="2:3" x14ac:dyDescent="0.25">
      <c r="B19" s="2" t="s">
        <v>34</v>
      </c>
      <c r="C19" s="3" t="s">
        <v>35</v>
      </c>
    </row>
    <row r="20" spans="2:3" x14ac:dyDescent="0.25">
      <c r="B20" s="2" t="s">
        <v>36</v>
      </c>
      <c r="C20" s="3" t="s">
        <v>37</v>
      </c>
    </row>
    <row r="21" spans="2:3" x14ac:dyDescent="0.25">
      <c r="B21" s="2" t="s">
        <v>38</v>
      </c>
      <c r="C21" s="3" t="s">
        <v>39</v>
      </c>
    </row>
    <row r="22" spans="2:3" x14ac:dyDescent="0.25">
      <c r="B22" s="2" t="s">
        <v>40</v>
      </c>
      <c r="C22" s="3" t="s">
        <v>41</v>
      </c>
    </row>
    <row r="23" spans="2:3" x14ac:dyDescent="0.25">
      <c r="B23" s="2" t="s">
        <v>42</v>
      </c>
      <c r="C23" s="3" t="s">
        <v>43</v>
      </c>
    </row>
    <row r="24" spans="2:3" x14ac:dyDescent="0.25">
      <c r="B24" s="2" t="s">
        <v>44</v>
      </c>
      <c r="C24" s="3" t="s">
        <v>45</v>
      </c>
    </row>
    <row r="25" spans="2:3" x14ac:dyDescent="0.25">
      <c r="B25" s="2" t="s">
        <v>46</v>
      </c>
      <c r="C25" s="3" t="s">
        <v>47</v>
      </c>
    </row>
    <row r="26" spans="2:3" x14ac:dyDescent="0.25">
      <c r="B26" s="2" t="s">
        <v>89</v>
      </c>
      <c r="C26" s="3" t="s">
        <v>90</v>
      </c>
    </row>
    <row r="27" spans="2:3" x14ac:dyDescent="0.25">
      <c r="B27" s="2"/>
      <c r="C27" s="3"/>
    </row>
    <row r="28" spans="2:3" x14ac:dyDescent="0.25">
      <c r="B28" s="1" t="s">
        <v>48</v>
      </c>
    </row>
    <row r="29" spans="2:3" x14ac:dyDescent="0.25">
      <c r="B29" s="2" t="s">
        <v>49</v>
      </c>
      <c r="C29" s="3" t="s">
        <v>50</v>
      </c>
    </row>
    <row r="30" spans="2:3" x14ac:dyDescent="0.25">
      <c r="B30" s="2"/>
      <c r="C30" s="3"/>
    </row>
    <row r="31" spans="2:3" x14ac:dyDescent="0.25">
      <c r="B31" s="1" t="s">
        <v>88</v>
      </c>
      <c r="C31" s="3"/>
    </row>
    <row r="32" spans="2:3" x14ac:dyDescent="0.25"/>
    <row r="33" x14ac:dyDescent="0.25"/>
    <row r="34" x14ac:dyDescent="0.25"/>
    <row r="35" x14ac:dyDescent="0.25"/>
    <row r="36" x14ac:dyDescent="0.25"/>
  </sheetData>
  <hyperlinks>
    <hyperlink ref="C5" r:id="rId1" display="http://www.myonlinetraininghub.com/category/excel-charts" xr:uid="{CBA3C5AE-F901-47B0-B67E-A1783E05F6E4}"/>
    <hyperlink ref="C6" r:id="rId2" display="http://www.myonlinetraininghub.com/category/excel-dashboard" xr:uid="{D7A546FB-FBA8-40D4-B30C-D5713B79236C}"/>
    <hyperlink ref="C19" r:id="rId3" xr:uid="{038998E4-0014-4A81-9203-5D2ADFA68058}"/>
    <hyperlink ref="C9" r:id="rId4" display="http://www.myonlinetraininghub.com/excel-webinars" xr:uid="{59ED9355-3D75-41BB-B4EF-7AAAE7367134}"/>
    <hyperlink ref="C29" r:id="rId5" xr:uid="{EADAD965-8DC6-45D9-8D53-73D3EF04FEC7}"/>
    <hyperlink ref="C18" r:id="rId6" xr:uid="{F227F448-016C-426E-970F-EAAAF5E08AD1}"/>
    <hyperlink ref="C4" r:id="rId7" xr:uid="{C3E484EE-D98F-4674-B98D-9E57D1B1F041}"/>
    <hyperlink ref="C12" r:id="rId8" xr:uid="{A507D987-5B9B-4B33-A65C-9356F3F705C6}"/>
    <hyperlink ref="C13" r:id="rId9" xr:uid="{53486588-E007-491F-BC15-4442DD57ABF1}"/>
    <hyperlink ref="C14" r:id="rId10" xr:uid="{C85AE476-008D-4A1D-B7FD-5313A0299D82}"/>
    <hyperlink ref="C15" r:id="rId11" xr:uid="{FB8E88B7-A576-49D4-B6BB-3BA1DC493EAD}"/>
    <hyperlink ref="C16" r:id="rId12" xr:uid="{0156FA2A-8263-4734-A72F-E24048BF94FF}"/>
    <hyperlink ref="C17" r:id="rId13" xr:uid="{3713E75B-1796-435A-BD92-229997677D60}"/>
    <hyperlink ref="C20" r:id="rId14" xr:uid="{AB20A9AD-BAA2-450A-820A-F6FF148068C0}"/>
    <hyperlink ref="C21" r:id="rId15" xr:uid="{CEC07DA0-3EFD-41D1-AD4A-F5B7FA220682}"/>
    <hyperlink ref="C22" r:id="rId16" xr:uid="{047D8E6A-BC21-4621-84A0-758CE29BEFC6}"/>
    <hyperlink ref="C23" r:id="rId17" xr:uid="{2256B14F-C23D-43ED-B65A-1A2AB6EA7DCB}"/>
    <hyperlink ref="C24" r:id="rId18" xr:uid="{D07AA9E9-95A5-492A-A118-A728D44F4904}"/>
    <hyperlink ref="C25" r:id="rId19" xr:uid="{FEA884D9-F3FA-4C59-8E42-6C0A8BE7329D}"/>
    <hyperlink ref="C26" r:id="rId20" xr:uid="{0775090E-8367-45FE-B614-E5EA0105E96E}"/>
  </hyperlinks>
  <pageMargins left="0.7" right="0.7" top="0.75" bottom="0.75" header="0.3" footer="0.3"/>
  <drawing r:id="rId2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6A9E49C56486844AEA3493470A3BA7F" ma:contentTypeVersion="10" ma:contentTypeDescription="Create a new document." ma:contentTypeScope="" ma:versionID="ee49642cd881f6af9bd43a54f5ae3499">
  <xsd:schema xmlns:xsd="http://www.w3.org/2001/XMLSchema" xmlns:xs="http://www.w3.org/2001/XMLSchema" xmlns:p="http://schemas.microsoft.com/office/2006/metadata/properties" xmlns:ns3="04ec5a1a-e29c-407e-9660-cb4eaaff03ab" xmlns:ns4="98587d8b-32ff-4694-8d3a-6f66eb643b0d" targetNamespace="http://schemas.microsoft.com/office/2006/metadata/properties" ma:root="true" ma:fieldsID="0128113e904f3f2ca999b84155b1dfd6" ns3:_="" ns4:_="">
    <xsd:import namespace="04ec5a1a-e29c-407e-9660-cb4eaaff03ab"/>
    <xsd:import namespace="98587d8b-32ff-4694-8d3a-6f66eb643b0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ec5a1a-e29c-407e-9660-cb4eaaff03a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8587d8b-32ff-4694-8d3a-6f66eb643b0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4B241E6-AE4C-4EA5-96CC-6E77ABF1BB4A}">
  <ds:schemaRefs>
    <ds:schemaRef ds:uri="http://schemas.microsoft.com/DataMashup"/>
  </ds:schemaRefs>
</ds:datastoreItem>
</file>

<file path=customXml/itemProps2.xml><?xml version="1.0" encoding="utf-8"?>
<ds:datastoreItem xmlns:ds="http://schemas.openxmlformats.org/officeDocument/2006/customXml" ds:itemID="{76F14EA0-1B09-4BA6-A1E0-FED8521C2BE1}">
  <ds:schemaRefs>
    <ds:schemaRef ds:uri="http://schemas.microsoft.com/sharepoint/v3/contenttype/forms"/>
  </ds:schemaRefs>
</ds:datastoreItem>
</file>

<file path=customXml/itemProps3.xml><?xml version="1.0" encoding="utf-8"?>
<ds:datastoreItem xmlns:ds="http://schemas.openxmlformats.org/officeDocument/2006/customXml" ds:itemID="{CF6676B0-BE5C-4C14-974A-7289CF51102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4ec5a1a-e29c-407e-9660-cb4eaaff03ab"/>
    <ds:schemaRef ds:uri="98587d8b-32ff-4694-8d3a-6f66eb643b0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8C00B319-165B-4AE8-A6AE-EED707A1FDFE}">
  <ds:schemaRefs>
    <ds:schemaRef ds:uri="http://www.w3.org/XML/1998/namespace"/>
    <ds:schemaRef ds:uri="http://purl.org/dc/dcmitype/"/>
    <ds:schemaRef ds:uri="http://schemas.microsoft.com/office/2006/documentManagement/types"/>
    <ds:schemaRef ds:uri="http://schemas.microsoft.com/office/2006/metadata/properties"/>
    <ds:schemaRef ds:uri="http://schemas.microsoft.com/office/infopath/2007/PartnerControls"/>
    <ds:schemaRef ds:uri="http://schemas.openxmlformats.org/package/2006/metadata/core-properties"/>
    <ds:schemaRef ds:uri="98587d8b-32ff-4694-8d3a-6f66eb643b0d"/>
    <ds:schemaRef ds:uri="http://purl.org/dc/elements/1.1/"/>
    <ds:schemaRef ds:uri="http://purl.org/dc/terms/"/>
    <ds:schemaRef ds:uri="04ec5a1a-e29c-407e-9660-cb4eaaff03a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Copyright</vt:lpstr>
      <vt:lpstr>Report</vt:lpstr>
      <vt:lpstr>SalesData</vt:lpstr>
      <vt:lpstr>Dec Data</vt:lpstr>
      <vt:lpstr>More Resources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Mynda Treacy</dc:creator>
  <cp:keywords/>
  <dc:description/>
  <cp:lastModifiedBy>Mynda Treacy</cp:lastModifiedBy>
  <cp:revision/>
  <dcterms:created xsi:type="dcterms:W3CDTF">2019-12-23T04:48:23Z</dcterms:created>
  <dcterms:modified xsi:type="dcterms:W3CDTF">2024-08-12T03:39:35Z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0x01010076A9E49C56486844AEA3493470A3BA7F</vt:lpwstr>
  </property>
</Properties>
</file>