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/>
  <mc:AlternateContent xmlns:mc="http://schemas.openxmlformats.org/markup-compatibility/2006">
    <mc:Choice Requires="x15">
      <x15ac:absPath xmlns:x15ac="http://schemas.microsoft.com/office/spreadsheetml/2010/11/ac" url="D:\temp\blog\Table Absolute Reference\"/>
    </mc:Choice>
  </mc:AlternateContent>
  <xr:revisionPtr revIDLastSave="0" documentId="13_ncr:1_{0B3AB13D-14BA-4C19-8D83-E724C3D81060}" xr6:coauthVersionLast="47" xr6:coauthVersionMax="47" xr10:uidLastSave="{00000000-0000-0000-0000-000000000000}"/>
  <bookViews>
    <workbookView xWindow="28680" yWindow="-120" windowWidth="29040" windowHeight="18240" xr2:uid="{FBEE0547-C1DD-4B7A-A3EB-2BA1446463BC}"/>
  </bookViews>
  <sheets>
    <sheet name="Copyright" sheetId="10" r:id="rId1"/>
    <sheet name="Lock Single Column" sheetId="2" r:id="rId2"/>
    <sheet name="Lock Multiple Columns" sheetId="13" r:id="rId3"/>
    <sheet name="Lock Row References" sheetId="14" r:id="rId4"/>
    <sheet name="Cheat Sheet" sheetId="15" r:id="rId5"/>
    <sheet name="More Resources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3" l="1"/>
  <c r="N5" i="13"/>
  <c r="J5" i="13" a="1"/>
  <c r="J5" i="13" s="1"/>
  <c r="K5" i="13" a="1"/>
  <c r="K5" i="13" s="1"/>
  <c r="G4" i="2"/>
  <c r="F4" i="14" a="1"/>
  <c r="F4" i="14" s="1"/>
  <c r="F5" i="14" a="1"/>
  <c r="F5" i="14" s="1"/>
  <c r="F6" i="14" a="1"/>
  <c r="F6" i="14" s="1"/>
  <c r="F7" i="14" a="1"/>
  <c r="F7" i="14" s="1"/>
  <c r="H7" i="14" s="1"/>
  <c r="G5" i="14" a="1"/>
  <c r="G5" i="14" s="1"/>
  <c r="G6" i="14" a="1"/>
  <c r="G6" i="14" s="1"/>
  <c r="G7" i="14" a="1"/>
  <c r="G7" i="14" s="1"/>
  <c r="G4" i="14" a="1"/>
  <c r="G4" i="14" s="1"/>
  <c r="G7" i="2"/>
  <c r="F4" i="2"/>
  <c r="H5" i="14" l="1"/>
  <c r="H4" i="14"/>
  <c r="H6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<sst xmlns="http://schemas.openxmlformats.org/spreadsheetml/2006/main" count="220" uniqueCount="154">
  <si>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</si>
  <si>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</si>
  <si>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</si>
  <si>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</si>
  <si>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</si>
  <si>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</si>
  <si>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</si>
  <si>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</si>
  <si>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</si>
  <si>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</si>
  <si>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</si>
  <si>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</si>
  <si>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</si>
  <si>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</si>
  <si>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</si>
  <si>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</si>
  <si>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</si>
  <si>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</si>
  <si>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</si>
  <si>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</si>
  <si>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</si>
  <si>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</si>
  <si>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</si>
  <si>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</si>
  <si>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</si>
  <si>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</si>
  <si>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</si>
  <si>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</si>
  <si>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</si>
  <si>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</si>
  <si>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</si>
  <si>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</si>
  <si>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</si>
  <si>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</si>
  <si>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</si>
  <si>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</si>
  <si>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</si>
  <si>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</si>
  <si>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</si>
  <si>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</si>
  <si>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</si>
  <si>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</si>
  <si>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</si>
  <si>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</si>
  <si>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</si>
  <si>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</si>
  <si>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</si>
  <si>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</si>
  <si>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</si>
  <si>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</si>
  <si>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</si>
  <si>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</si>
  <si>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Product</t>
  </si>
  <si>
    <t>Follow Us for more Tips &amp; Tutorials</t>
  </si>
  <si>
    <t>Microsoft Word Masterclass</t>
  </si>
  <si>
    <t>https://www.myonlinetraininghub.com/microsoft-word-course</t>
  </si>
  <si>
    <t>PowerPoint</t>
  </si>
  <si>
    <t>https://www.myonlinetraininghub.com/microsoft-powerpoint-course</t>
  </si>
  <si>
    <t>Excel for Data Analysts Fast Track</t>
  </si>
  <si>
    <t>Copilot Essentials</t>
  </si>
  <si>
    <t>https://www.myonlinetraininghub.com/copilot-essentials-course</t>
  </si>
  <si>
    <t>https://www.myonlinetraininghub.com/excel-data-analyst</t>
  </si>
  <si>
    <t>Group</t>
  </si>
  <si>
    <t>Total Stock</t>
  </si>
  <si>
    <t>Total Value</t>
  </si>
  <si>
    <t>Bread</t>
  </si>
  <si>
    <t>Code</t>
  </si>
  <si>
    <t>Price</t>
  </si>
  <si>
    <t>Value</t>
  </si>
  <si>
    <t>SKU10</t>
  </si>
  <si>
    <t>Tim Tams</t>
  </si>
  <si>
    <t>SKU11</t>
  </si>
  <si>
    <t>Tiny Teddies</t>
  </si>
  <si>
    <t>SKU12</t>
  </si>
  <si>
    <t>Iced Vovos</t>
  </si>
  <si>
    <t>SKU13</t>
  </si>
  <si>
    <t>Mint Slice</t>
  </si>
  <si>
    <t>SKU14</t>
  </si>
  <si>
    <t>Monte Carlo</t>
  </si>
  <si>
    <t>SKU15</t>
  </si>
  <si>
    <t>Kingstons</t>
  </si>
  <si>
    <t>SKU16</t>
  </si>
  <si>
    <t>Vita-Weat</t>
  </si>
  <si>
    <t>SKU17</t>
  </si>
  <si>
    <t>Jazz</t>
  </si>
  <si>
    <t>SKU18</t>
  </si>
  <si>
    <t>Jatz</t>
  </si>
  <si>
    <t>SKU19</t>
  </si>
  <si>
    <t>Shapes</t>
  </si>
  <si>
    <t>SKU20</t>
  </si>
  <si>
    <t>Sao</t>
  </si>
  <si>
    <t>SKU21</t>
  </si>
  <si>
    <t>Cruskit</t>
  </si>
  <si>
    <t>SKU22</t>
  </si>
  <si>
    <t>White Loaf</t>
  </si>
  <si>
    <t>SKU23</t>
  </si>
  <si>
    <t>Ciabatta</t>
  </si>
  <si>
    <t>SKU24</t>
  </si>
  <si>
    <t>Croissant</t>
  </si>
  <si>
    <t>SKU25</t>
  </si>
  <si>
    <t>Four Seed</t>
  </si>
  <si>
    <t>SKU26</t>
  </si>
  <si>
    <t>Cheese &amp; Bacon</t>
  </si>
  <si>
    <t>SKU27</t>
  </si>
  <si>
    <t>Baguette</t>
  </si>
  <si>
    <t>Sweet Biscuits</t>
  </si>
  <si>
    <t>Savoury Biscuits</t>
  </si>
  <si>
    <t>Stock OH</t>
  </si>
  <si>
    <t>Amarilla</t>
  </si>
  <si>
    <t>Carretera</t>
  </si>
  <si>
    <t>Montana</t>
  </si>
  <si>
    <t>Paseo</t>
  </si>
  <si>
    <t>Admin Overhead</t>
  </si>
  <si>
    <t>Marketing Overhead</t>
  </si>
  <si>
    <t>Admin Allocated</t>
  </si>
  <si>
    <t>Marketing Allocated</t>
  </si>
  <si>
    <t>Product Department</t>
  </si>
  <si>
    <t>East</t>
  </si>
  <si>
    <t>North</t>
  </si>
  <si>
    <t>South</t>
  </si>
  <si>
    <t>West</t>
  </si>
  <si>
    <t>Total</t>
  </si>
  <si>
    <t>Region</t>
  </si>
  <si>
    <t>North East</t>
  </si>
  <si>
    <t>South West</t>
  </si>
  <si>
    <t>Relative</t>
  </si>
  <si>
    <t>Absolute</t>
  </si>
  <si>
    <t>Total Overheads</t>
  </si>
  <si>
    <t>Allocation</t>
  </si>
  <si>
    <t>Excel Table References - Cheat Sheet</t>
  </si>
  <si>
    <t>Lock row reference to single or range of columns:</t>
  </si>
  <si>
    <t>Relative row reference to range of columns:</t>
  </si>
  <si>
    <t>Table1[@Column1]</t>
  </si>
  <si>
    <t>[@Column1]</t>
  </si>
  <si>
    <t>Reference Type</t>
  </si>
  <si>
    <t>[@[Column 1]]</t>
  </si>
  <si>
    <t>Table1[@[Column 1]]</t>
  </si>
  <si>
    <t>Table1[Column1]:Table1[Column4]</t>
  </si>
  <si>
    <t>Table1[@[Column1]:[Column4]]</t>
  </si>
  <si>
    <t>[[Column1]:[Column4]]</t>
  </si>
  <si>
    <t>Table1[[Column1]:[Column4]]</t>
  </si>
  <si>
    <t>[Column1]</t>
  </si>
  <si>
    <t>Table1[@[Column1]]:Table1[@[Column4]]</t>
  </si>
  <si>
    <t>Syntax Inside Table</t>
  </si>
  <si>
    <t>Syntax Outside Table</t>
  </si>
  <si>
    <t>Table1[Column1]</t>
  </si>
  <si>
    <r>
      <t xml:space="preserve">Row references to column names </t>
    </r>
    <r>
      <rPr>
        <b/>
        <sz val="11"/>
        <color theme="1"/>
        <rFont val="Aptos"/>
        <family val="2"/>
      </rPr>
      <t>without spaces</t>
    </r>
    <r>
      <rPr>
        <sz val="11"/>
        <color theme="1"/>
        <rFont val="Aptos"/>
        <family val="2"/>
      </rPr>
      <t>:</t>
    </r>
  </si>
  <si>
    <r>
      <t xml:space="preserve">Row references to column names </t>
    </r>
    <r>
      <rPr>
        <b/>
        <sz val="11"/>
        <color theme="1"/>
        <rFont val="Aptos"/>
        <family val="2"/>
      </rPr>
      <t>with spaces</t>
    </r>
    <r>
      <rPr>
        <sz val="11"/>
        <color theme="1"/>
        <rFont val="Aptos"/>
        <family val="2"/>
      </rPr>
      <t>:</t>
    </r>
  </si>
  <si>
    <t>Relative reference to a range of columns:</t>
  </si>
  <si>
    <t xml:space="preserve">Lock a reference to a single or range of columns: </t>
  </si>
  <si>
    <t>Relative reference to a single column:</t>
  </si>
  <si>
    <t>Table Absolute References - Single Column</t>
  </si>
  <si>
    <t>Table Absolute References - Multiple Columns</t>
  </si>
  <si>
    <t>Table Absolute References -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</si>
</sst>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@*.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" fontId="0" fillId="0" borderId="0" xfId="0" applyNumberFormat="1"/>
    <xf numFmtId="0" fontId="3" fillId="2" borderId="0" xfId="0" applyFont="1" applyFill="1"/>
    <xf numFmtId="0" fontId="0" fillId="0" borderId="1" xfId="0" applyBorder="1"/>
    <xf numFmtId="165" fontId="0" fillId="0" borderId="0" xfId="3" applyNumberFormat="1" applyFont="1"/>
    <xf numFmtId="9" fontId="0" fillId="0" borderId="0" xfId="0" applyNumberFormat="1" applyAlignment="1">
      <alignment horizontal="center"/>
    </xf>
    <xf numFmtId="4" fontId="0" fillId="0" borderId="0" xfId="2" applyNumberFormat="1" applyFont="1"/>
    <xf numFmtId="0" fontId="0" fillId="0" borderId="1" xfId="0" applyBorder="1" applyAlignment="1">
      <alignment horizontal="right"/>
    </xf>
    <xf numFmtId="0" fontId="8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wrapText="1"/>
    </xf>
    <xf numFmtId="165" fontId="0" fillId="0" borderId="0" xfId="3" applyNumberFormat="1" applyFont="1" applyAlignment="1">
      <alignment vertical="center" wrapText="1"/>
    </xf>
    <xf numFmtId="9" fontId="0" fillId="0" borderId="0" xfId="4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165" fontId="3" fillId="0" borderId="0" xfId="3" applyNumberFormat="1" applyFont="1"/>
    <xf numFmtId="0" fontId="8" fillId="0" borderId="1" xfId="0" applyFont="1" applyBorder="1" applyAlignment="1">
      <alignment horizontal="right" indent="1"/>
    </xf>
    <xf numFmtId="165" fontId="3" fillId="0" borderId="0" xfId="3" applyNumberFormat="1" applyFont="1" applyAlignment="1">
      <alignment horizontal="right"/>
    </xf>
    <xf numFmtId="0" fontId="3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vertical="center" wrapText="1"/>
    </xf>
    <xf numFmtId="9" fontId="3" fillId="0" borderId="0" xfId="0" applyNumberFormat="1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" fillId="0" borderId="1" xfId="0" applyFont="1" applyBorder="1"/>
  </cellXfs>
  <cellStyles count="5">
    <cellStyle name="Comma" xfId="3" builtinId="3"/>
    <cellStyle name="Currency" xfId="2" builtinId="4"/>
    <cellStyle name="Hyperlink" xfId="1" builtinId="8"/>
    <cellStyle name="Normal" xfId="0" builtinId="0"/>
    <cellStyle name="Percent" xfId="4" builtinId="5"/>
  </cellStyles>
  <dxfs count="26">
    <dxf>
      <numFmt numFmtId="165" formatCode="_-* #,##0_-;\-* #,##0_-;_-* &quot;-&quot;??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_-* #,##0_-;\-* #,##0_-;_-* &quot;-&quot;??_-;_-@_-"/>
      <alignment horizontal="general" vertical="center" textRotation="0" wrapText="1" indent="0" justifyLastLine="0" shrinkToFit="0" readingOrder="0"/>
    </dxf>
    <dxf>
      <numFmt numFmtId="165" formatCode="_-* #,##0_-;\-* #,##0_-;_-* &quot;-&quot;??_-;_-@_-"/>
      <alignment horizontal="general" vertical="center" textRotation="0" wrapText="1" indent="0" justifyLastLine="0" shrinkToFit="0" readingOrder="0"/>
    </dxf>
    <dxf>
      <numFmt numFmtId="165" formatCode="_-* #,##0_-;\-* #,##0_-;_-* &quot;-&quot;??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numFmt numFmtId="4" formatCode="#,##0.00"/>
    </dxf>
    <dxf>
      <numFmt numFmtId="165" formatCode="_-* #,##0_-;\-* #,##0_-;_-* &quot;-&quot;??_-;_-@_-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2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table-absolute-structured-references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Cm1LbkFDTrY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Cm1LbkFDTr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table-absolute-structured-reference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Cm1LbkFDTr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table-absolute-structured-reference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Cm1LbkFDTr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table-absolute-structured-references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123902</xdr:colOff>
      <xdr:row>0</xdr:row>
      <xdr:rowOff>9524</xdr:rowOff>
    </xdr:from>
    <xdr:ext cx="3057448" cy="63457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543752" y="9524"/>
          <a:ext cx="3057448" cy="63457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433021</xdr:colOff>
      <xdr:row>0</xdr:row>
      <xdr:rowOff>161925</xdr:rowOff>
    </xdr:from>
    <xdr:to>
      <xdr:col>10</xdr:col>
      <xdr:colOff>633046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6734175" y="161925"/>
          <a:ext cx="1159852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32970</xdr:colOff>
      <xdr:row>0</xdr:row>
      <xdr:rowOff>161925</xdr:rowOff>
    </xdr:from>
    <xdr:to>
      <xdr:col>12</xdr:col>
      <xdr:colOff>775921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8033970" y="161925"/>
          <a:ext cx="1365739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oneCell">
    <xdr:from>
      <xdr:col>12</xdr:col>
      <xdr:colOff>835268</xdr:colOff>
      <xdr:row>0</xdr:row>
      <xdr:rowOff>28575</xdr:rowOff>
    </xdr:from>
    <xdr:to>
      <xdr:col>17</xdr:col>
      <xdr:colOff>66850</xdr:colOff>
      <xdr:row>0</xdr:row>
      <xdr:rowOff>594631</xdr:rowOff>
    </xdr:to>
    <xdr:pic>
      <xdr:nvPicPr>
        <xdr:cNvPr id="2" name="Graphic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FCDBEC-C722-442F-A279-0FFF46473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 t="12085" b="10419"/>
        <a:stretch>
          <a:fillRect/>
        </a:stretch>
      </xdr:blipFill>
      <xdr:spPr>
        <a:xfrm>
          <a:off x="9459056" y="28575"/>
          <a:ext cx="3649717" cy="566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579783</xdr:colOff>
      <xdr:row>0</xdr:row>
      <xdr:rowOff>27215</xdr:rowOff>
    </xdr:from>
    <xdr:to>
      <xdr:col>20</xdr:col>
      <xdr:colOff>213391</xdr:colOff>
      <xdr:row>0</xdr:row>
      <xdr:rowOff>593271</xdr:rowOff>
    </xdr:to>
    <xdr:pic>
      <xdr:nvPicPr>
        <xdr:cNvPr id="4" name="Graphic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CFDB1-F5CE-60F2-7F0A-C0D5D67B5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2085" b="10419"/>
        <a:stretch>
          <a:fillRect/>
        </a:stretch>
      </xdr:blipFill>
      <xdr:spPr>
        <a:xfrm>
          <a:off x="10659718" y="27215"/>
          <a:ext cx="3642390" cy="566056"/>
        </a:xfrm>
        <a:prstGeom prst="rect">
          <a:avLst/>
        </a:prstGeom>
      </xdr:spPr>
    </xdr:pic>
    <xdr:clientData/>
  </xdr:twoCellAnchor>
  <xdr:twoCellAnchor editAs="absolute">
    <xdr:from>
      <xdr:col>10</xdr:col>
      <xdr:colOff>41413</xdr:colOff>
      <xdr:row>0</xdr:row>
      <xdr:rowOff>190500</xdr:rowOff>
    </xdr:from>
    <xdr:to>
      <xdr:col>12</xdr:col>
      <xdr:colOff>91396</xdr:colOff>
      <xdr:row>0</xdr:row>
      <xdr:rowOff>485775</xdr:rowOff>
    </xdr:to>
    <xdr:grpSp>
      <xdr:nvGrpSpPr>
        <xdr:cNvPr id="2" name="Group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5EEE1F-670D-4B27-9E12-003953301884}"/>
            </a:ext>
          </a:extLst>
        </xdr:cNvPr>
        <xdr:cNvGrpSpPr/>
      </xdr:nvGrpSpPr>
      <xdr:grpSpPr>
        <a:xfrm>
          <a:off x="7448932" y="190500"/>
          <a:ext cx="1156349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31C17FC-EFF9-4CF8-7AC1-5754FB28FE5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127032A3-F048-06FF-3D46-8E1BB71ABC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12</xdr:col>
      <xdr:colOff>231339</xdr:colOff>
      <xdr:row>0</xdr:row>
      <xdr:rowOff>190500</xdr:rowOff>
    </xdr:from>
    <xdr:to>
      <xdr:col>14</xdr:col>
      <xdr:colOff>39947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EC3BEA-F72E-4042-8945-D71FC375D1DC}"/>
            </a:ext>
          </a:extLst>
        </xdr:cNvPr>
        <xdr:cNvGrpSpPr/>
      </xdr:nvGrpSpPr>
      <xdr:grpSpPr>
        <a:xfrm>
          <a:off x="8745224" y="190500"/>
          <a:ext cx="136191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A2B83C51-6041-5D2D-ABF1-E528B9A35D3D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72186B4-AB4C-D768-5FB1-EF009F0EF65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B5BBC81B-AD04-F84C-A4EF-7D1F2E0AA61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AD4FB724-41FA-2719-0A5F-F946F5DE893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300403</xdr:colOff>
      <xdr:row>0</xdr:row>
      <xdr:rowOff>28575</xdr:rowOff>
    </xdr:from>
    <xdr:to>
      <xdr:col>15</xdr:col>
      <xdr:colOff>73445</xdr:colOff>
      <xdr:row>0</xdr:row>
      <xdr:rowOff>594631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5DCEB9-7997-425A-9334-AD99CC44E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2085" b="10419"/>
        <a:stretch>
          <a:fillRect/>
        </a:stretch>
      </xdr:blipFill>
      <xdr:spPr>
        <a:xfrm>
          <a:off x="8411307" y="28575"/>
          <a:ext cx="3641657" cy="566056"/>
        </a:xfrm>
        <a:prstGeom prst="rect">
          <a:avLst/>
        </a:prstGeom>
      </xdr:spPr>
    </xdr:pic>
    <xdr:clientData/>
  </xdr:twoCellAnchor>
  <xdr:twoCellAnchor editAs="absolute">
    <xdr:from>
      <xdr:col>7</xdr:col>
      <xdr:colOff>417635</xdr:colOff>
      <xdr:row>0</xdr:row>
      <xdr:rowOff>190500</xdr:rowOff>
    </xdr:from>
    <xdr:to>
      <xdr:col>9</xdr:col>
      <xdr:colOff>141411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A960C5-E3C9-454C-8D68-615B60071B4D}"/>
            </a:ext>
          </a:extLst>
        </xdr:cNvPr>
        <xdr:cNvGrpSpPr/>
      </xdr:nvGrpSpPr>
      <xdr:grpSpPr>
        <a:xfrm>
          <a:off x="5509847" y="190500"/>
          <a:ext cx="115985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1643D73-1467-3720-7899-7EEBC7CBDC3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C9885190-C8C7-95BA-6831-B14A5512B5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281354</xdr:colOff>
      <xdr:row>0</xdr:row>
      <xdr:rowOff>190500</xdr:rowOff>
    </xdr:from>
    <xdr:to>
      <xdr:col>11</xdr:col>
      <xdr:colOff>64477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41F073-6C0B-4D66-A53C-92889879FB90}"/>
            </a:ext>
          </a:extLst>
        </xdr:cNvPr>
        <xdr:cNvGrpSpPr/>
      </xdr:nvGrpSpPr>
      <xdr:grpSpPr>
        <a:xfrm>
          <a:off x="6809642" y="190500"/>
          <a:ext cx="136573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982C4A2-4A61-4109-2D14-C573E72117B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59184D-7C1B-2B6B-24D4-A92FF056B3E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59633D96-3B8A-106C-A833-03846FC0BEC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34D5A74C-14B4-2AD1-F920-9ECDC0725E6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527538</xdr:colOff>
      <xdr:row>0</xdr:row>
      <xdr:rowOff>36635</xdr:rowOff>
    </xdr:from>
    <xdr:to>
      <xdr:col>11</xdr:col>
      <xdr:colOff>520388</xdr:colOff>
      <xdr:row>0</xdr:row>
      <xdr:rowOff>602691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BBF7C-6D6D-40EE-B182-93FD72CBA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2085" b="10419"/>
        <a:stretch>
          <a:fillRect/>
        </a:stretch>
      </xdr:blipFill>
      <xdr:spPr>
        <a:xfrm>
          <a:off x="8946173" y="36635"/>
          <a:ext cx="3641657" cy="566056"/>
        </a:xfrm>
        <a:prstGeom prst="rect">
          <a:avLst/>
        </a:prstGeom>
      </xdr:spPr>
    </xdr:pic>
    <xdr:clientData/>
  </xdr:twoCellAnchor>
  <xdr:twoCellAnchor editAs="absolute">
    <xdr:from>
      <xdr:col>3</xdr:col>
      <xdr:colOff>820615</xdr:colOff>
      <xdr:row>0</xdr:row>
      <xdr:rowOff>190500</xdr:rowOff>
    </xdr:from>
    <xdr:to>
      <xdr:col>3</xdr:col>
      <xdr:colOff>1980467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D1CD08-27BD-4094-BEB0-E4CFCCF2B1B2}"/>
            </a:ext>
          </a:extLst>
        </xdr:cNvPr>
        <xdr:cNvGrpSpPr/>
      </xdr:nvGrpSpPr>
      <xdr:grpSpPr>
        <a:xfrm>
          <a:off x="5964115" y="190500"/>
          <a:ext cx="115985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3CAD7BE9-3EE6-333A-CA52-EFFCFCEF07D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C3DBF007-5355-EC05-183F-3DBEC0E529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2120410</xdr:colOff>
      <xdr:row>0</xdr:row>
      <xdr:rowOff>190500</xdr:rowOff>
    </xdr:from>
    <xdr:to>
      <xdr:col>5</xdr:col>
      <xdr:colOff>211014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B6027D3-A5DB-4A45-B368-BF507B8CECC4}"/>
            </a:ext>
          </a:extLst>
        </xdr:cNvPr>
        <xdr:cNvGrpSpPr/>
      </xdr:nvGrpSpPr>
      <xdr:grpSpPr>
        <a:xfrm>
          <a:off x="7263910" y="190500"/>
          <a:ext cx="136573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18383F5-CD9F-5C34-9445-1770B39F473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955134D-7997-277E-4773-74DBE53B03B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68A0CCE8-5549-9860-3941-8248F598E36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F73EFD68-85D4-A4A6-50DB-EE2E3673837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2466975</xdr:colOff>
      <xdr:row>0</xdr:row>
      <xdr:rowOff>0</xdr:rowOff>
    </xdr:from>
    <xdr:ext cx="3381448" cy="647715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819775" y="0"/>
          <a:ext cx="3381448" cy="64771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35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35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35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35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35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35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C72805-5B0A-4D77-9641-AADCEA49693B}" name="Stock" displayName="Stock" ref="B6:G24" totalsRowShown="0">
  <autoFilter ref="B6:G24" xr:uid="{2CC72805-5B0A-4D77-9641-AADCEA49693B}"/>
  <tableColumns count="6">
    <tableColumn id="1" xr3:uid="{91E46C1F-5223-4AEC-8E31-152796B7D1AF}" name="Code"/>
    <tableColumn id="2" xr3:uid="{38B934C6-3969-4AE6-A9E7-A958F1713640}" name="Group"/>
    <tableColumn id="3" xr3:uid="{3626BDC9-C8A8-4885-8F57-615E6EDA64C7}" name="Product"/>
    <tableColumn id="5" xr3:uid="{4BE0FDC5-2DBF-4D7E-8FD9-06B263E0B4AD}" name="Price" dataDxfId="25"/>
    <tableColumn id="4" xr3:uid="{82835F54-0A5C-47DF-9DA8-C20BE110B0EE}" name="Stock OH" dataDxfId="24" dataCellStyle="Comma"/>
    <tableColumn id="6" xr3:uid="{7DD9F061-3379-4E95-BB55-61CB03867744}" name="Value" dataDxfId="23" dataCellStyle="Currency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0733FD-EF8F-4652-8509-C942575DE4AA}" name="Sales" displayName="Sales" ref="B4:G22" totalsRowShown="0" headerRowDxfId="22" dataDxfId="21">
  <autoFilter ref="B4:G22" xr:uid="{1C0733FD-EF8F-4652-8509-C942575DE4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17DC02F-D4A0-45AF-AA3E-841F1AED4A72}" name="Group" dataDxfId="20" totalsRowDxfId="19"/>
    <tableColumn id="6" xr3:uid="{D24F1CA8-5B36-4395-9597-1D55492E3BC8}" name="Product" dataDxfId="18" totalsRowDxfId="17"/>
    <tableColumn id="2" xr3:uid="{7DACE7A3-C067-4862-B57A-335D0A43DB40}" name="North" dataDxfId="16" totalsRowDxfId="15" dataCellStyle="Comma"/>
    <tableColumn id="3" xr3:uid="{3493D5E0-4E37-4468-A91A-5373EEF2FC3B}" name="East" dataDxfId="14" totalsRowDxfId="13" dataCellStyle="Comma"/>
    <tableColumn id="4" xr3:uid="{F0286F92-1462-47EE-AEA5-8C71338A68E7}" name="South" dataDxfId="12" totalsRowDxfId="11" dataCellStyle="Comma"/>
    <tableColumn id="5" xr3:uid="{43728446-DD16-491A-8E81-2EF302767D15}" name="West" dataDxfId="10" totalsRowDxfId="9" dataCellStyle="Comma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E2A946-3289-4D78-9C19-5AB96EBAC421}" name="Overheads" displayName="Overheads" ref="B3:H7" totalsRowShown="0" headerRowDxfId="8" dataDxfId="7">
  <autoFilter ref="B3:H7" xr:uid="{9DE2A946-3289-4D78-9C19-5AB96EBAC4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9F613B8-C031-4977-BDEF-CD8DED88D486}" name="Product Department" dataDxfId="6"/>
    <tableColumn id="2" xr3:uid="{7D515BF1-8DDF-4BDD-B554-85E7EDA57584}" name="Allocation" dataDxfId="5"/>
    <tableColumn id="3" xr3:uid="{87E27627-0A29-4C15-97DE-950D56B3DDBC}" name="Admin Overhead" dataDxfId="4" dataCellStyle="Comma"/>
    <tableColumn id="4" xr3:uid="{9E1C34A4-E58F-4189-8BE2-C6FD720B3700}" name="Marketing Overhead" dataDxfId="3" dataCellStyle="Comma"/>
    <tableColumn id="5" xr3:uid="{8C348975-54AE-49B9-8263-C533A7E5015F}" name="Admin Allocated" dataDxfId="2">
      <calculatedColumnFormula array="1">Overheads[[#This Row],[Admin Overhead]]*Overheads[[#This Row],[Allocation]:[Allocation]]</calculatedColumnFormula>
    </tableColumn>
    <tableColumn id="6" xr3:uid="{3511C473-AC62-47BA-8968-1B66557F264E}" name="Marketing Allocated" dataDxfId="1">
      <calculatedColumnFormula array="1">Overheads[[#This Row],[Marketing Overhead]]*Overheads[[#This Row],[Allocation]:[Allocation]]</calculatedColumnFormula>
    </tableColumn>
    <tableColumn id="7" xr3:uid="{6F3DEC9B-4AC6-4171-AD82-26D184CB3AE8}" name="Total Overheads" dataDxfId="0">
      <calculatedColumnFormula>SUM(Overheads[[#This Row],[Admin Allocated]]:Overheads[[#This Row],[Marketing Allocated]])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dimension ref="A1:Q30"/>
  <sheetViews>
    <sheetView showGridLines="0" showRowColHeaders="0" tabSelected="1" workbookViewId="0">
      <selection activeCell="A2" sqref="A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P24"/>
  <sheetViews>
    <sheetView showGridLines="0" zoomScale="130" zoomScaleNormal="130" workbookViewId="0">
      <selection activeCell="M6" sqref="M6"/>
    </sheetView>
  </sheetViews>
  <sheetFormatPr defaultRowHeight="16.5" x14ac:dyDescent="0.3"/>
  <cols>
    <col min="1" max="1" width="3.42578125" style="4" customWidth="1"/>
    <col min="2" max="2" width="7.85546875" style="4" bestFit="1" customWidth="1"/>
    <col min="3" max="4" width="15.28515625" style="4" bestFit="1" customWidth="1"/>
    <col min="5" max="5" width="7.7109375" style="4" bestFit="1" customWidth="1"/>
    <col min="6" max="6" width="11.140625" style="4" bestFit="1" customWidth="1"/>
    <col min="7" max="7" width="11.7109375" customWidth="1"/>
    <col min="8" max="8" width="11" style="4" bestFit="1" customWidth="1"/>
    <col min="9" max="9" width="11.140625" style="4" bestFit="1" customWidth="1"/>
    <col min="10" max="10" width="14.42578125" style="4" customWidth="1"/>
    <col min="11" max="11" width="11.140625" style="4" bestFit="1" customWidth="1"/>
    <col min="12" max="12" width="9.28515625" style="4" bestFit="1" customWidth="1"/>
    <col min="13" max="13" width="16.140625" style="4" bestFit="1" customWidth="1"/>
    <col min="14" max="14" width="14.42578125" style="4" bestFit="1" customWidth="1"/>
    <col min="15" max="16" width="9.28515625" style="4" customWidth="1"/>
    <col min="17" max="17" width="17" style="4" bestFit="1" customWidth="1"/>
    <col min="18" max="19" width="15.85546875" style="4" customWidth="1"/>
    <col min="20" max="16384" width="9.140625" style="4"/>
  </cols>
  <sheetData>
    <row r="1" spans="1:16" s="9" customFormat="1" ht="48.75" customHeight="1" x14ac:dyDescent="0.3">
      <c r="A1" s="7" t="s">
        <v>151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G2" s="4"/>
    </row>
    <row r="3" spans="1:16" x14ac:dyDescent="0.3">
      <c r="B3"/>
      <c r="D3" s="10" t="s">
        <v>62</v>
      </c>
      <c r="E3" s="10"/>
      <c r="F3" s="14" t="s">
        <v>63</v>
      </c>
      <c r="G3" s="14" t="s">
        <v>64</v>
      </c>
      <c r="H3"/>
      <c r="I3"/>
      <c r="J3"/>
    </row>
    <row r="4" spans="1:16" x14ac:dyDescent="0.3">
      <c r="B4"/>
      <c r="D4" t="s">
        <v>65</v>
      </c>
      <c r="E4" s="11"/>
      <c r="F4" s="11">
        <f>SUMIFS(Stock[Stock OH],Stock[[Group]:[Group]],$D$4)</f>
        <v>82443</v>
      </c>
      <c r="G4" s="11">
        <f>SUMIFS(Stock[Value],Stock[[Group]:[Group]],$D$4)</f>
        <v>219263.6</v>
      </c>
      <c r="H4"/>
      <c r="I4"/>
      <c r="J4"/>
    </row>
    <row r="5" spans="1:16" x14ac:dyDescent="0.3">
      <c r="B5"/>
      <c r="C5"/>
      <c r="D5"/>
      <c r="E5"/>
      <c r="F5"/>
      <c r="H5"/>
      <c r="I5" s="12"/>
      <c r="J5" s="12"/>
    </row>
    <row r="6" spans="1:16" x14ac:dyDescent="0.3">
      <c r="B6" t="s">
        <v>66</v>
      </c>
      <c r="C6" t="s">
        <v>62</v>
      </c>
      <c r="D6" t="s">
        <v>52</v>
      </c>
      <c r="E6" t="s">
        <v>67</v>
      </c>
      <c r="F6" t="s">
        <v>107</v>
      </c>
      <c r="G6" t="s">
        <v>68</v>
      </c>
      <c r="H6"/>
      <c r="I6" s="12"/>
      <c r="J6" s="12"/>
    </row>
    <row r="7" spans="1:16" x14ac:dyDescent="0.3">
      <c r="B7" t="s">
        <v>69</v>
      </c>
      <c r="C7" t="s">
        <v>105</v>
      </c>
      <c r="D7" t="s">
        <v>70</v>
      </c>
      <c r="E7" s="8">
        <v>2.5</v>
      </c>
      <c r="F7" s="11">
        <v>14498</v>
      </c>
      <c r="G7" s="13">
        <f>Stock[[#This Row],[Price]]*Stock[[#This Row],[Stock OH]]</f>
        <v>36245</v>
      </c>
      <c r="H7"/>
      <c r="I7" s="12"/>
      <c r="J7" s="12"/>
    </row>
    <row r="8" spans="1:16" x14ac:dyDescent="0.3">
      <c r="B8" t="s">
        <v>71</v>
      </c>
      <c r="C8" t="s">
        <v>105</v>
      </c>
      <c r="D8" t="s">
        <v>72</v>
      </c>
      <c r="E8" s="8">
        <v>1.95</v>
      </c>
      <c r="F8" s="11">
        <v>11049</v>
      </c>
      <c r="G8" s="13">
        <v>21545.55</v>
      </c>
      <c r="H8"/>
      <c r="I8" s="12"/>
      <c r="J8" s="12"/>
    </row>
    <row r="9" spans="1:16" x14ac:dyDescent="0.3">
      <c r="B9" t="s">
        <v>73</v>
      </c>
      <c r="C9" t="s">
        <v>105</v>
      </c>
      <c r="D9" t="s">
        <v>74</v>
      </c>
      <c r="E9" s="8">
        <v>2.2999999999999998</v>
      </c>
      <c r="F9" s="11">
        <v>18874</v>
      </c>
      <c r="G9" s="13">
        <v>43410.2</v>
      </c>
      <c r="H9"/>
      <c r="I9" s="8"/>
      <c r="J9" s="8"/>
    </row>
    <row r="10" spans="1:16" x14ac:dyDescent="0.3">
      <c r="B10" t="s">
        <v>75</v>
      </c>
      <c r="C10" t="s">
        <v>105</v>
      </c>
      <c r="D10" t="s">
        <v>76</v>
      </c>
      <c r="E10" s="8">
        <v>2.75</v>
      </c>
      <c r="F10" s="11">
        <v>18760</v>
      </c>
      <c r="G10" s="13">
        <v>51590</v>
      </c>
      <c r="H10"/>
      <c r="I10" s="8"/>
      <c r="J10" s="8"/>
    </row>
    <row r="11" spans="1:16" x14ac:dyDescent="0.3">
      <c r="B11" t="s">
        <v>77</v>
      </c>
      <c r="C11" t="s">
        <v>105</v>
      </c>
      <c r="D11" t="s">
        <v>78</v>
      </c>
      <c r="E11" s="8">
        <v>2.9</v>
      </c>
      <c r="F11" s="11">
        <v>11853</v>
      </c>
      <c r="G11" s="13">
        <v>34373.699999999997</v>
      </c>
      <c r="H11"/>
      <c r="I11" s="8"/>
      <c r="J11" s="8"/>
    </row>
    <row r="12" spans="1:16" x14ac:dyDescent="0.3">
      <c r="B12" t="s">
        <v>79</v>
      </c>
      <c r="C12" t="s">
        <v>105</v>
      </c>
      <c r="D12" t="s">
        <v>80</v>
      </c>
      <c r="E12" s="8">
        <v>2.6</v>
      </c>
      <c r="F12" s="11">
        <v>10788</v>
      </c>
      <c r="G12" s="13">
        <v>28048.799999999999</v>
      </c>
      <c r="H12"/>
      <c r="I12" s="8"/>
      <c r="J12" s="8"/>
    </row>
    <row r="13" spans="1:16" x14ac:dyDescent="0.3">
      <c r="B13" t="s">
        <v>81</v>
      </c>
      <c r="C13" t="s">
        <v>106</v>
      </c>
      <c r="D13" t="s">
        <v>82</v>
      </c>
      <c r="E13" s="8">
        <v>1.85</v>
      </c>
      <c r="F13" s="11">
        <v>20430</v>
      </c>
      <c r="G13" s="13">
        <v>37795.5</v>
      </c>
      <c r="H13"/>
      <c r="I13" s="8"/>
      <c r="J13" s="8"/>
    </row>
    <row r="14" spans="1:16" x14ac:dyDescent="0.3">
      <c r="B14" t="s">
        <v>83</v>
      </c>
      <c r="C14" t="s">
        <v>106</v>
      </c>
      <c r="D14" t="s">
        <v>84</v>
      </c>
      <c r="E14" s="8">
        <v>1.45</v>
      </c>
      <c r="F14" s="11">
        <v>12749</v>
      </c>
      <c r="G14" s="13">
        <v>18486.05</v>
      </c>
      <c r="H14"/>
      <c r="I14" s="8"/>
      <c r="J14" s="8"/>
    </row>
    <row r="15" spans="1:16" x14ac:dyDescent="0.3">
      <c r="B15" t="s">
        <v>85</v>
      </c>
      <c r="C15" t="s">
        <v>106</v>
      </c>
      <c r="D15" t="s">
        <v>86</v>
      </c>
      <c r="E15" s="8">
        <v>1.5</v>
      </c>
      <c r="F15" s="11">
        <v>16055</v>
      </c>
      <c r="G15" s="13">
        <v>24082.5</v>
      </c>
      <c r="H15"/>
      <c r="I15" s="8"/>
      <c r="J15" s="8"/>
    </row>
    <row r="16" spans="1:16" x14ac:dyDescent="0.3">
      <c r="B16" t="s">
        <v>87</v>
      </c>
      <c r="C16" t="s">
        <v>106</v>
      </c>
      <c r="D16" t="s">
        <v>88</v>
      </c>
      <c r="E16" s="8">
        <v>1.6</v>
      </c>
      <c r="F16" s="11">
        <v>11945</v>
      </c>
      <c r="G16" s="13">
        <v>19112</v>
      </c>
      <c r="H16"/>
      <c r="I16" s="8"/>
      <c r="J16" s="8"/>
    </row>
    <row r="17" spans="2:10" x14ac:dyDescent="0.3">
      <c r="B17" t="s">
        <v>89</v>
      </c>
      <c r="C17" t="s">
        <v>106</v>
      </c>
      <c r="D17" t="s">
        <v>90</v>
      </c>
      <c r="E17" s="8">
        <v>1.1000000000000001</v>
      </c>
      <c r="F17" s="11">
        <v>14781</v>
      </c>
      <c r="G17" s="13">
        <v>16259.100000000002</v>
      </c>
      <c r="H17"/>
      <c r="I17" s="8"/>
      <c r="J17" s="8"/>
    </row>
    <row r="18" spans="2:10" x14ac:dyDescent="0.3">
      <c r="B18" t="s">
        <v>91</v>
      </c>
      <c r="C18" t="s">
        <v>106</v>
      </c>
      <c r="D18" t="s">
        <v>92</v>
      </c>
      <c r="E18" s="8">
        <v>1.25</v>
      </c>
      <c r="F18" s="11">
        <v>19904</v>
      </c>
      <c r="G18" s="13">
        <v>24880</v>
      </c>
      <c r="H18"/>
      <c r="I18" s="8"/>
      <c r="J18" s="8"/>
    </row>
    <row r="19" spans="2:10" x14ac:dyDescent="0.3">
      <c r="B19" t="s">
        <v>93</v>
      </c>
      <c r="C19" t="s">
        <v>65</v>
      </c>
      <c r="D19" t="s">
        <v>94</v>
      </c>
      <c r="E19" s="8">
        <v>3.25</v>
      </c>
      <c r="F19" s="11">
        <v>17570</v>
      </c>
      <c r="G19" s="13">
        <v>57102.5</v>
      </c>
      <c r="H19"/>
      <c r="I19" s="8"/>
      <c r="J19" s="8"/>
    </row>
    <row r="20" spans="2:10" x14ac:dyDescent="0.3">
      <c r="B20" t="s">
        <v>95</v>
      </c>
      <c r="C20" t="s">
        <v>65</v>
      </c>
      <c r="D20" t="s">
        <v>96</v>
      </c>
      <c r="E20" s="8">
        <v>1.95</v>
      </c>
      <c r="F20" s="11">
        <v>10964</v>
      </c>
      <c r="G20" s="13">
        <v>21379.8</v>
      </c>
      <c r="H20"/>
      <c r="I20" s="8"/>
      <c r="J20" s="8"/>
    </row>
    <row r="21" spans="2:10" x14ac:dyDescent="0.3">
      <c r="B21" t="s">
        <v>97</v>
      </c>
      <c r="C21" t="s">
        <v>65</v>
      </c>
      <c r="D21" t="s">
        <v>98</v>
      </c>
      <c r="E21" s="8">
        <v>2.25</v>
      </c>
      <c r="F21" s="11">
        <v>13807</v>
      </c>
      <c r="G21" s="13">
        <v>31065.75</v>
      </c>
      <c r="H21"/>
      <c r="I21" s="8"/>
      <c r="J21" s="8"/>
    </row>
    <row r="22" spans="2:10" x14ac:dyDescent="0.3">
      <c r="B22" t="s">
        <v>99</v>
      </c>
      <c r="C22" t="s">
        <v>65</v>
      </c>
      <c r="D22" t="s">
        <v>100</v>
      </c>
      <c r="E22" s="8">
        <v>3.65</v>
      </c>
      <c r="F22" s="11">
        <v>10273</v>
      </c>
      <c r="G22" s="13">
        <v>37496.449999999997</v>
      </c>
      <c r="H22"/>
      <c r="I22" s="8"/>
      <c r="J22" s="8"/>
    </row>
    <row r="23" spans="2:10" x14ac:dyDescent="0.3">
      <c r="B23" t="s">
        <v>101</v>
      </c>
      <c r="C23" t="s">
        <v>65</v>
      </c>
      <c r="D23" t="s">
        <v>102</v>
      </c>
      <c r="E23" s="8">
        <v>4.2</v>
      </c>
      <c r="F23" s="11">
        <v>12712</v>
      </c>
      <c r="G23" s="13">
        <v>53390.400000000001</v>
      </c>
      <c r="H23"/>
      <c r="I23" s="8"/>
      <c r="J23" s="8"/>
    </row>
    <row r="24" spans="2:10" x14ac:dyDescent="0.3">
      <c r="B24" t="s">
        <v>103</v>
      </c>
      <c r="C24" t="s">
        <v>65</v>
      </c>
      <c r="D24" t="s">
        <v>104</v>
      </c>
      <c r="E24" s="8">
        <v>1.1000000000000001</v>
      </c>
      <c r="F24" s="11">
        <v>17117</v>
      </c>
      <c r="G24" s="13">
        <v>18828.7</v>
      </c>
      <c r="H24"/>
      <c r="I24" s="8"/>
      <c r="J24" s="8"/>
    </row>
  </sheetData>
  <sortState xmlns:xlrd2="http://schemas.microsoft.com/office/spreadsheetml/2017/richdata2" ref="F2:F24">
    <sortCondition ref="F2:F24"/>
  </sortState>
  <dataValidations disablePrompts="1" count="1">
    <dataValidation type="list" allowBlank="1" showInputMessage="1" showErrorMessage="1" sqref="D4" xr:uid="{6BDBE67B-3FD0-4417-B7D9-652407D551DE}">
      <formula1>"Biscuit Savoury, Biscuit Sweet, Bread"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B1CE-1760-46B1-B5B6-F2911546BF3C}">
  <dimension ref="A1:O22"/>
  <sheetViews>
    <sheetView showGridLines="0" zoomScale="130" zoomScaleNormal="130" workbookViewId="0">
      <selection activeCell="L11" sqref="L11"/>
    </sheetView>
  </sheetViews>
  <sheetFormatPr defaultRowHeight="16.5" x14ac:dyDescent="0.3"/>
  <cols>
    <col min="1" max="1" width="3.42578125" style="4" customWidth="1"/>
    <col min="2" max="2" width="16.7109375" style="4" bestFit="1" customWidth="1"/>
    <col min="3" max="3" width="16.85546875" style="4" bestFit="1" customWidth="1"/>
    <col min="4" max="5" width="11.7109375" style="4" bestFit="1" customWidth="1"/>
    <col min="6" max="6" width="10.5703125" style="4" bestFit="1" customWidth="1"/>
    <col min="7" max="7" width="11.7109375" style="4" bestFit="1" customWidth="1"/>
    <col min="8" max="8" width="5.85546875" customWidth="1"/>
    <col min="9" max="9" width="11" style="4" customWidth="1"/>
    <col min="10" max="10" width="11.5703125" style="4" customWidth="1"/>
    <col min="11" max="11" width="12.28515625" style="4" customWidth="1"/>
    <col min="12" max="12" width="4.28515625" style="4" customWidth="1"/>
    <col min="13" max="13" width="9.140625" style="4" bestFit="1" customWidth="1"/>
    <col min="14" max="15" width="14.140625" style="4" customWidth="1"/>
    <col min="16" max="16384" width="9.140625" style="4"/>
  </cols>
  <sheetData>
    <row r="1" spans="1:15" s="9" customFormat="1" ht="48.75" customHeight="1" x14ac:dyDescent="0.3">
      <c r="A1" s="7" t="s">
        <v>152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5" x14ac:dyDescent="0.3">
      <c r="H2" s="4"/>
    </row>
    <row r="3" spans="1:15" x14ac:dyDescent="0.3">
      <c r="D3" s="24"/>
      <c r="H3" s="4"/>
      <c r="I3" s="28" t="s">
        <v>126</v>
      </c>
      <c r="J3" s="28"/>
      <c r="K3" s="28"/>
      <c r="M3" s="29" t="s">
        <v>125</v>
      </c>
      <c r="N3" s="27"/>
      <c r="O3" s="27"/>
    </row>
    <row r="4" spans="1:15" x14ac:dyDescent="0.3">
      <c r="B4" t="s">
        <v>62</v>
      </c>
      <c r="C4" t="s">
        <v>52</v>
      </c>
      <c r="D4" s="23" t="s">
        <v>118</v>
      </c>
      <c r="E4" s="23" t="s">
        <v>117</v>
      </c>
      <c r="F4" s="23" t="s">
        <v>119</v>
      </c>
      <c r="G4" s="23" t="s">
        <v>120</v>
      </c>
      <c r="H4" s="4"/>
      <c r="I4" s="15" t="s">
        <v>122</v>
      </c>
      <c r="J4" s="15" t="s">
        <v>70</v>
      </c>
      <c r="K4" s="15" t="s">
        <v>74</v>
      </c>
      <c r="M4" s="16"/>
      <c r="N4" s="25" t="s">
        <v>123</v>
      </c>
      <c r="O4" s="25" t="s">
        <v>124</v>
      </c>
    </row>
    <row r="5" spans="1:15" x14ac:dyDescent="0.3">
      <c r="B5" t="s">
        <v>105</v>
      </c>
      <c r="C5" t="s">
        <v>70</v>
      </c>
      <c r="D5" s="24">
        <v>9061.25</v>
      </c>
      <c r="E5" s="24">
        <v>18122.5</v>
      </c>
      <c r="F5" s="24">
        <v>5436.75</v>
      </c>
      <c r="G5" s="24">
        <v>18122.5</v>
      </c>
      <c r="H5" s="4"/>
      <c r="I5" s="4" t="s">
        <v>117</v>
      </c>
      <c r="J5" s="24" cm="1">
        <f t="array" ref="J5:J8">TRANSPOSE(_xlfn.XLOOKUP(J4,Sales[[Product]:[Product]],Sales[[North]:[West]]))</f>
        <v>9061.25</v>
      </c>
      <c r="K5" s="24" cm="1">
        <f t="array" ref="K5:K8">TRANSPOSE(_xlfn.XLOOKUP(K4,Sales[[Product]:[Product]],Sales[[North]:[West]]))</f>
        <v>10852.55</v>
      </c>
      <c r="M5" s="26" t="s">
        <v>121</v>
      </c>
      <c r="N5" s="24">
        <f>SUM(Sales[North]:Sales[East])</f>
        <v>431318.99999999994</v>
      </c>
      <c r="O5" s="24">
        <f>SUM(Sales[East]:Sales[South])</f>
        <v>373809.79999999993</v>
      </c>
    </row>
    <row r="6" spans="1:15" x14ac:dyDescent="0.3">
      <c r="B6" t="s">
        <v>105</v>
      </c>
      <c r="C6" t="s">
        <v>72</v>
      </c>
      <c r="D6" s="11">
        <v>5386.3874999999998</v>
      </c>
      <c r="E6" s="11">
        <v>10772.775</v>
      </c>
      <c r="F6" s="11">
        <v>3231.8325</v>
      </c>
      <c r="G6" s="11">
        <v>10772.775</v>
      </c>
      <c r="H6" s="11"/>
      <c r="I6" s="4" t="s">
        <v>118</v>
      </c>
      <c r="J6" s="24">
        <v>18122.5</v>
      </c>
      <c r="K6" s="24">
        <v>21705.1</v>
      </c>
      <c r="N6" s="24"/>
      <c r="O6" s="24"/>
    </row>
    <row r="7" spans="1:15" x14ac:dyDescent="0.3">
      <c r="B7" t="s">
        <v>105</v>
      </c>
      <c r="C7" t="s">
        <v>74</v>
      </c>
      <c r="D7" s="11">
        <v>10852.55</v>
      </c>
      <c r="E7" s="11">
        <v>21705.1</v>
      </c>
      <c r="F7" s="11">
        <v>6511.53</v>
      </c>
      <c r="G7" s="11">
        <v>21705.1</v>
      </c>
      <c r="I7" s="4" t="s">
        <v>119</v>
      </c>
      <c r="J7" s="24">
        <v>5436.75</v>
      </c>
      <c r="K7" s="24">
        <v>6511.53</v>
      </c>
      <c r="N7" s="24"/>
      <c r="O7" s="24"/>
    </row>
    <row r="8" spans="1:15" x14ac:dyDescent="0.3">
      <c r="B8" t="s">
        <v>105</v>
      </c>
      <c r="C8" t="s">
        <v>76</v>
      </c>
      <c r="D8" s="24">
        <v>12897.5</v>
      </c>
      <c r="E8" s="24">
        <v>25795</v>
      </c>
      <c r="F8" s="24">
        <v>7738.5</v>
      </c>
      <c r="G8" s="24">
        <v>25795</v>
      </c>
      <c r="I8" s="4" t="s">
        <v>120</v>
      </c>
      <c r="J8" s="24">
        <v>18122.5</v>
      </c>
      <c r="K8" s="24">
        <v>21705.1</v>
      </c>
      <c r="N8" s="24"/>
      <c r="O8" s="24"/>
    </row>
    <row r="9" spans="1:15" x14ac:dyDescent="0.3">
      <c r="B9" t="s">
        <v>105</v>
      </c>
      <c r="C9" t="s">
        <v>78</v>
      </c>
      <c r="D9" s="24">
        <v>8593.4249999999993</v>
      </c>
      <c r="E9" s="24">
        <v>17186.849999999999</v>
      </c>
      <c r="F9" s="24">
        <v>5156.0549999999994</v>
      </c>
      <c r="G9" s="24">
        <v>17186.849999999999</v>
      </c>
      <c r="J9" s="24"/>
      <c r="K9" s="24"/>
    </row>
    <row r="10" spans="1:15" x14ac:dyDescent="0.3">
      <c r="B10" t="s">
        <v>105</v>
      </c>
      <c r="C10" t="s">
        <v>80</v>
      </c>
      <c r="D10" s="24">
        <v>7012.2</v>
      </c>
      <c r="E10" s="24">
        <v>14024.4</v>
      </c>
      <c r="F10" s="24">
        <v>4207.32</v>
      </c>
      <c r="G10" s="24">
        <v>14024.4</v>
      </c>
      <c r="J10" s="24"/>
      <c r="K10" s="24"/>
    </row>
    <row r="11" spans="1:15" x14ac:dyDescent="0.3">
      <c r="B11" t="s">
        <v>106</v>
      </c>
      <c r="C11" t="s">
        <v>82</v>
      </c>
      <c r="D11" s="24">
        <v>9448.875</v>
      </c>
      <c r="E11" s="24">
        <v>18897.75</v>
      </c>
      <c r="F11" s="24">
        <v>5669.3249999999998</v>
      </c>
      <c r="G11" s="24">
        <v>18897.75</v>
      </c>
    </row>
    <row r="12" spans="1:15" x14ac:dyDescent="0.3">
      <c r="B12" t="s">
        <v>106</v>
      </c>
      <c r="C12" t="s">
        <v>84</v>
      </c>
      <c r="D12" s="24">
        <v>4621.5124999999998</v>
      </c>
      <c r="E12" s="24">
        <v>9243.0249999999996</v>
      </c>
      <c r="F12" s="24">
        <v>2772.9074999999998</v>
      </c>
      <c r="G12" s="24">
        <v>9243.0249999999996</v>
      </c>
    </row>
    <row r="13" spans="1:15" x14ac:dyDescent="0.3">
      <c r="B13" t="s">
        <v>106</v>
      </c>
      <c r="C13" t="s">
        <v>86</v>
      </c>
      <c r="D13" s="24">
        <v>6020.625</v>
      </c>
      <c r="E13" s="24">
        <v>12041.25</v>
      </c>
      <c r="F13" s="24">
        <v>3612.375</v>
      </c>
      <c r="G13" s="24">
        <v>12041.25</v>
      </c>
    </row>
    <row r="14" spans="1:15" x14ac:dyDescent="0.3">
      <c r="B14" t="s">
        <v>106</v>
      </c>
      <c r="C14" t="s">
        <v>88</v>
      </c>
      <c r="D14" s="24">
        <v>4778</v>
      </c>
      <c r="E14" s="24">
        <v>9556</v>
      </c>
      <c r="F14" s="24">
        <v>2866.7999999999997</v>
      </c>
      <c r="G14" s="24">
        <v>9556</v>
      </c>
    </row>
    <row r="15" spans="1:15" x14ac:dyDescent="0.3">
      <c r="B15" t="s">
        <v>106</v>
      </c>
      <c r="C15" t="s">
        <v>90</v>
      </c>
      <c r="D15" s="24">
        <v>4064.7750000000005</v>
      </c>
      <c r="E15" s="24">
        <v>8129.5500000000011</v>
      </c>
      <c r="F15" s="24">
        <v>2438.8650000000002</v>
      </c>
      <c r="G15" s="24">
        <v>8129.5500000000011</v>
      </c>
    </row>
    <row r="16" spans="1:15" x14ac:dyDescent="0.3">
      <c r="B16" t="s">
        <v>106</v>
      </c>
      <c r="C16" t="s">
        <v>92</v>
      </c>
      <c r="D16" s="24">
        <v>6220</v>
      </c>
      <c r="E16" s="24">
        <v>12440</v>
      </c>
      <c r="F16" s="24">
        <v>3732</v>
      </c>
      <c r="G16" s="24">
        <v>12440</v>
      </c>
    </row>
    <row r="17" spans="2:7" x14ac:dyDescent="0.3">
      <c r="B17" t="s">
        <v>65</v>
      </c>
      <c r="C17" t="s">
        <v>94</v>
      </c>
      <c r="D17" s="24">
        <v>14275.625</v>
      </c>
      <c r="E17" s="24">
        <v>28551.25</v>
      </c>
      <c r="F17" s="24">
        <v>8565.375</v>
      </c>
      <c r="G17" s="24">
        <v>28551.25</v>
      </c>
    </row>
    <row r="18" spans="2:7" x14ac:dyDescent="0.3">
      <c r="B18" t="s">
        <v>65</v>
      </c>
      <c r="C18" t="s">
        <v>96</v>
      </c>
      <c r="D18" s="24">
        <v>5344.95</v>
      </c>
      <c r="E18" s="24">
        <v>10689.9</v>
      </c>
      <c r="F18" s="24">
        <v>3206.97</v>
      </c>
      <c r="G18" s="24">
        <v>10689.9</v>
      </c>
    </row>
    <row r="19" spans="2:7" x14ac:dyDescent="0.3">
      <c r="B19" t="s">
        <v>65</v>
      </c>
      <c r="C19" t="s">
        <v>98</v>
      </c>
      <c r="D19" s="24">
        <v>7766.4375</v>
      </c>
      <c r="E19" s="24">
        <v>15532.875</v>
      </c>
      <c r="F19" s="24">
        <v>4659.8625000000002</v>
      </c>
      <c r="G19" s="24">
        <v>15532.875</v>
      </c>
    </row>
    <row r="20" spans="2:7" x14ac:dyDescent="0.3">
      <c r="B20" t="s">
        <v>65</v>
      </c>
      <c r="C20" t="s">
        <v>100</v>
      </c>
      <c r="D20" s="24">
        <v>9374.1124999999993</v>
      </c>
      <c r="E20" s="24">
        <v>18748.224999999999</v>
      </c>
      <c r="F20" s="24">
        <v>5624.4674999999997</v>
      </c>
      <c r="G20" s="24">
        <v>18748.224999999999</v>
      </c>
    </row>
    <row r="21" spans="2:7" x14ac:dyDescent="0.3">
      <c r="B21" t="s">
        <v>65</v>
      </c>
      <c r="C21" t="s">
        <v>102</v>
      </c>
      <c r="D21" s="24">
        <v>13347.6</v>
      </c>
      <c r="E21" s="24">
        <v>26695.200000000001</v>
      </c>
      <c r="F21" s="24">
        <v>8008.5599999999995</v>
      </c>
      <c r="G21" s="24">
        <v>26695.200000000001</v>
      </c>
    </row>
    <row r="22" spans="2:7" x14ac:dyDescent="0.3">
      <c r="B22" t="s">
        <v>65</v>
      </c>
      <c r="C22" t="s">
        <v>104</v>
      </c>
      <c r="D22" s="24">
        <v>4707.1750000000002</v>
      </c>
      <c r="E22" s="24">
        <v>9414.35</v>
      </c>
      <c r="F22" s="24">
        <v>2824.3049999999998</v>
      </c>
      <c r="G22" s="24">
        <v>9414.35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4E02-3C23-4A3D-8147-1680FA225B6D}">
  <dimension ref="A1:L12"/>
  <sheetViews>
    <sheetView showGridLines="0" zoomScale="130" zoomScaleNormal="130" workbookViewId="0">
      <selection activeCell="J5" sqref="J5"/>
    </sheetView>
  </sheetViews>
  <sheetFormatPr defaultRowHeight="16.5" x14ac:dyDescent="0.3"/>
  <cols>
    <col min="1" max="1" width="3.42578125" style="4" customWidth="1"/>
    <col min="2" max="2" width="13" style="4" customWidth="1"/>
    <col min="3" max="3" width="12" style="4" bestFit="1" customWidth="1"/>
    <col min="4" max="6" width="11.140625" style="4" customWidth="1"/>
    <col min="7" max="7" width="14.7109375" style="4" bestFit="1" customWidth="1"/>
    <col min="8" max="8" width="14.85546875" style="4" customWidth="1"/>
    <col min="9" max="9" width="6.7109375" style="4" customWidth="1"/>
    <col min="10" max="10" width="14.42578125" style="4" bestFit="1" customWidth="1"/>
    <col min="11" max="12" width="9.28515625" style="4" customWidth="1"/>
    <col min="13" max="13" width="17" style="4" bestFit="1" customWidth="1"/>
    <col min="14" max="15" width="15.85546875" style="4" customWidth="1"/>
    <col min="16" max="16384" width="9.140625" style="4"/>
  </cols>
  <sheetData>
    <row r="1" spans="1:12" s="9" customFormat="1" ht="48.75" customHeight="1" x14ac:dyDescent="0.3">
      <c r="A1" s="7" t="s">
        <v>153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ht="30.75" x14ac:dyDescent="0.3">
      <c r="B3" s="18" t="s">
        <v>116</v>
      </c>
      <c r="C3" s="22" t="s">
        <v>128</v>
      </c>
      <c r="D3" s="22" t="s">
        <v>112</v>
      </c>
      <c r="E3" s="22" t="s">
        <v>113</v>
      </c>
      <c r="F3" s="22" t="s">
        <v>114</v>
      </c>
      <c r="G3" s="22" t="s">
        <v>115</v>
      </c>
      <c r="H3" s="22" t="s">
        <v>127</v>
      </c>
    </row>
    <row r="4" spans="1:12" x14ac:dyDescent="0.3">
      <c r="B4" s="17" t="s">
        <v>108</v>
      </c>
      <c r="C4" s="20">
        <v>0.3</v>
      </c>
      <c r="D4" s="19">
        <v>120000</v>
      </c>
      <c r="E4" s="19">
        <v>50000</v>
      </c>
      <c r="F4" s="21" cm="1">
        <f t="array" ref="F4">Overheads[[#This Row],[Admin Overhead]]*Overheads[[#This Row],[Allocation]:[Allocation]]</f>
        <v>36000</v>
      </c>
      <c r="G4" s="21" cm="1">
        <f t="array" ref="G4">Overheads[[#This Row],[Marketing Overhead]]*Overheads[[#This Row],[Allocation]:[Allocation]]</f>
        <v>15000</v>
      </c>
      <c r="H4" s="31">
        <f>SUM(Overheads[[#This Row],[Admin Allocated]]:Overheads[[#This Row],[Marketing Allocated]])</f>
        <v>51000</v>
      </c>
      <c r="J4" s="30"/>
      <c r="K4" s="30"/>
    </row>
    <row r="5" spans="1:12" x14ac:dyDescent="0.3">
      <c r="B5" s="17" t="s">
        <v>109</v>
      </c>
      <c r="C5" s="20">
        <v>0.25</v>
      </c>
      <c r="D5" s="19">
        <v>120000</v>
      </c>
      <c r="E5" s="19">
        <v>50000</v>
      </c>
      <c r="F5" s="21" cm="1">
        <f t="array" ref="F5">Overheads[[#This Row],[Admin Overhead]]*Overheads[[#This Row],[Allocation]:[Allocation]]</f>
        <v>30000</v>
      </c>
      <c r="G5" s="21" cm="1">
        <f t="array" ref="G5">Overheads[[#This Row],[Marketing Overhead]]*Overheads[[#This Row],[Allocation]:[Allocation]]</f>
        <v>12500</v>
      </c>
      <c r="H5" s="31">
        <f>SUM(Overheads[[#This Row],[Admin Allocated]]:Overheads[[#This Row],[Marketing Allocated]])</f>
        <v>42500</v>
      </c>
      <c r="J5" s="32"/>
    </row>
    <row r="6" spans="1:12" x14ac:dyDescent="0.3">
      <c r="B6" s="17" t="s">
        <v>110</v>
      </c>
      <c r="C6" s="20">
        <v>0.15</v>
      </c>
      <c r="D6" s="19">
        <v>120000</v>
      </c>
      <c r="E6" s="19">
        <v>50000</v>
      </c>
      <c r="F6" s="21" cm="1">
        <f t="array" ref="F6">Overheads[[#This Row],[Admin Overhead]]*Overheads[[#This Row],[Allocation]:[Allocation]]</f>
        <v>18000</v>
      </c>
      <c r="G6" s="21" cm="1">
        <f t="array" ref="G6">Overheads[[#This Row],[Marketing Overhead]]*Overheads[[#This Row],[Allocation]:[Allocation]]</f>
        <v>7500</v>
      </c>
      <c r="H6" s="31">
        <f>SUM(Overheads[[#This Row],[Admin Allocated]]:Overheads[[#This Row],[Marketing Allocated]])</f>
        <v>25500</v>
      </c>
    </row>
    <row r="7" spans="1:12" x14ac:dyDescent="0.3">
      <c r="B7" s="17" t="s">
        <v>111</v>
      </c>
      <c r="C7" s="20">
        <v>0.3</v>
      </c>
      <c r="D7" s="19">
        <v>120000</v>
      </c>
      <c r="E7" s="19">
        <v>50000</v>
      </c>
      <c r="F7" s="21" cm="1">
        <f t="array" ref="F7">Overheads[[#This Row],[Admin Overhead]]*Overheads[[#This Row],[Allocation]:[Allocation]]</f>
        <v>36000</v>
      </c>
      <c r="G7" s="21" cm="1">
        <f t="array" ref="G7">Overheads[[#This Row],[Marketing Overhead]]*Overheads[[#This Row],[Allocation]:[Allocation]]</f>
        <v>15000</v>
      </c>
      <c r="H7" s="31">
        <f>SUM(Overheads[[#This Row],[Admin Allocated]]:Overheads[[#This Row],[Marketing Allocated]])</f>
        <v>51000</v>
      </c>
    </row>
    <row r="8" spans="1:12" x14ac:dyDescent="0.3">
      <c r="F8"/>
    </row>
    <row r="9" spans="1:12" x14ac:dyDescent="0.3">
      <c r="F9"/>
    </row>
    <row r="10" spans="1:12" x14ac:dyDescent="0.3">
      <c r="F10"/>
    </row>
    <row r="11" spans="1:12" x14ac:dyDescent="0.3">
      <c r="F11"/>
    </row>
    <row r="12" spans="1:12" x14ac:dyDescent="0.3">
      <c r="F1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9840-CCCA-4A33-8DA0-C2D632D8FC04}">
  <dimension ref="A1:L16"/>
  <sheetViews>
    <sheetView showGridLines="0" zoomScale="130" zoomScaleNormal="130" workbookViewId="0">
      <selection activeCell="D6" sqref="D6"/>
    </sheetView>
  </sheetViews>
  <sheetFormatPr defaultRowHeight="15" x14ac:dyDescent="0.25"/>
  <cols>
    <col min="1" max="1" width="3.140625" customWidth="1"/>
    <col min="2" max="2" width="33" customWidth="1"/>
    <col min="3" max="3" width="41" customWidth="1"/>
    <col min="4" max="4" width="40" bestFit="1" customWidth="1"/>
  </cols>
  <sheetData>
    <row r="1" spans="1:12" s="9" customFormat="1" ht="48.75" customHeight="1" x14ac:dyDescent="0.3">
      <c r="A1" s="7" t="s">
        <v>129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B3" s="39" t="s">
        <v>134</v>
      </c>
      <c r="C3" s="39" t="s">
        <v>143</v>
      </c>
      <c r="D3" s="39" t="s">
        <v>144</v>
      </c>
    </row>
    <row r="4" spans="1:12" s="36" customFormat="1" ht="30" customHeight="1" x14ac:dyDescent="0.25">
      <c r="B4" s="34" t="s">
        <v>150</v>
      </c>
      <c r="C4" s="33" t="s">
        <v>141</v>
      </c>
      <c r="D4" s="33" t="s">
        <v>145</v>
      </c>
    </row>
    <row r="5" spans="1:12" s="36" customFormat="1" x14ac:dyDescent="0.25">
      <c r="B5" s="37"/>
    </row>
    <row r="6" spans="1:12" s="36" customFormat="1" ht="30" customHeight="1" x14ac:dyDescent="0.25">
      <c r="B6" s="37" t="s">
        <v>149</v>
      </c>
      <c r="C6" s="36" t="s">
        <v>139</v>
      </c>
      <c r="D6" s="36" t="s">
        <v>140</v>
      </c>
    </row>
    <row r="7" spans="1:12" x14ac:dyDescent="0.25">
      <c r="B7" s="34"/>
    </row>
    <row r="8" spans="1:12" s="36" customFormat="1" ht="30" customHeight="1" x14ac:dyDescent="0.25">
      <c r="B8" s="37" t="s">
        <v>148</v>
      </c>
      <c r="C8" s="38" t="s">
        <v>137</v>
      </c>
      <c r="D8" s="38" t="s">
        <v>137</v>
      </c>
    </row>
    <row r="9" spans="1:12" x14ac:dyDescent="0.25">
      <c r="B9" s="35"/>
    </row>
    <row r="10" spans="1:12" s="36" customFormat="1" ht="30" customHeight="1" x14ac:dyDescent="0.25">
      <c r="B10" s="37" t="s">
        <v>130</v>
      </c>
      <c r="C10" s="38" t="s">
        <v>138</v>
      </c>
      <c r="D10" s="38" t="s">
        <v>138</v>
      </c>
    </row>
    <row r="11" spans="1:12" x14ac:dyDescent="0.25">
      <c r="B11" s="35"/>
    </row>
    <row r="12" spans="1:12" s="36" customFormat="1" ht="30" customHeight="1" x14ac:dyDescent="0.25">
      <c r="B12" s="37" t="s">
        <v>131</v>
      </c>
      <c r="C12" s="38" t="s">
        <v>142</v>
      </c>
      <c r="D12" s="38" t="s">
        <v>142</v>
      </c>
    </row>
    <row r="13" spans="1:12" x14ac:dyDescent="0.25">
      <c r="B13" s="35"/>
    </row>
    <row r="14" spans="1:12" s="36" customFormat="1" ht="30" customHeight="1" x14ac:dyDescent="0.25">
      <c r="B14" s="37" t="s">
        <v>146</v>
      </c>
      <c r="C14" s="38" t="s">
        <v>133</v>
      </c>
      <c r="D14" s="38" t="s">
        <v>132</v>
      </c>
    </row>
    <row r="16" spans="1:12" s="36" customFormat="1" ht="30" customHeight="1" x14ac:dyDescent="0.25">
      <c r="B16" s="37" t="s">
        <v>147</v>
      </c>
      <c r="C16" s="38" t="s">
        <v>135</v>
      </c>
      <c r="D16" s="38" t="s">
        <v>136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dimension ref="A1:H40"/>
  <sheetViews>
    <sheetView showGridLines="0" showRowColHeaders="0" zoomScale="110" zoomScaleNormal="110" workbookViewId="0">
      <selection activeCell="A2" sqref="A2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56</v>
      </c>
      <c r="C20" s="3" t="s">
        <v>57</v>
      </c>
    </row>
    <row r="21" spans="2:3" x14ac:dyDescent="0.25">
      <c r="B21" s="2" t="s">
        <v>58</v>
      </c>
      <c r="C21" s="3" t="s">
        <v>61</v>
      </c>
    </row>
    <row r="22" spans="2:3" x14ac:dyDescent="0.25">
      <c r="B22" s="2" t="s">
        <v>37</v>
      </c>
      <c r="C22" s="3" t="s">
        <v>38</v>
      </c>
    </row>
    <row r="23" spans="2:3" x14ac:dyDescent="0.25">
      <c r="B23" s="2" t="s">
        <v>39</v>
      </c>
      <c r="C23" s="3" t="s">
        <v>40</v>
      </c>
    </row>
    <row r="24" spans="2:3" x14ac:dyDescent="0.25">
      <c r="B24" s="2" t="s">
        <v>41</v>
      </c>
      <c r="C24" s="3" t="s">
        <v>42</v>
      </c>
    </row>
    <row r="25" spans="2:3" x14ac:dyDescent="0.25">
      <c r="B25" s="2" t="s">
        <v>43</v>
      </c>
      <c r="C25" s="3" t="s">
        <v>44</v>
      </c>
    </row>
    <row r="26" spans="2:3" x14ac:dyDescent="0.25">
      <c r="B26" s="2" t="s">
        <v>45</v>
      </c>
      <c r="C26" s="3" t="s">
        <v>46</v>
      </c>
    </row>
    <row r="27" spans="2:3" x14ac:dyDescent="0.25">
      <c r="B27" s="2" t="s">
        <v>47</v>
      </c>
      <c r="C27" s="3" t="s">
        <v>48</v>
      </c>
    </row>
    <row r="28" spans="2:3" x14ac:dyDescent="0.25">
      <c r="B28" s="2" t="s">
        <v>59</v>
      </c>
      <c r="C28" s="3" t="s">
        <v>60</v>
      </c>
    </row>
    <row r="29" spans="2:3" x14ac:dyDescent="0.25">
      <c r="B29" s="2" t="s">
        <v>56</v>
      </c>
      <c r="C29" s="3" t="s">
        <v>57</v>
      </c>
    </row>
    <row r="30" spans="2:3" x14ac:dyDescent="0.25">
      <c r="B30" s="2" t="s">
        <v>54</v>
      </c>
      <c r="C30" s="3" t="s">
        <v>55</v>
      </c>
    </row>
    <row r="31" spans="2:3" x14ac:dyDescent="0.25">
      <c r="B31" s="2"/>
      <c r="C31" s="3"/>
    </row>
    <row r="32" spans="2:3" x14ac:dyDescent="0.25">
      <c r="B32" s="1" t="s">
        <v>49</v>
      </c>
    </row>
    <row r="33" spans="2:3" x14ac:dyDescent="0.25">
      <c r="B33" s="2" t="s">
        <v>50</v>
      </c>
      <c r="C33" s="3" t="s">
        <v>51</v>
      </c>
    </row>
    <row r="34" spans="2:3" x14ac:dyDescent="0.25">
      <c r="B34" s="2"/>
      <c r="C34" s="3"/>
    </row>
    <row r="35" spans="2:3" x14ac:dyDescent="0.25">
      <c r="B35" s="1" t="s">
        <v>53</v>
      </c>
      <c r="C35" s="3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9" r:id="rId3" display="http://www.myonlinetraininghub.com/excel-webinars" xr:uid="{9459537E-7D61-4F76-9C30-07C1D71C701D}"/>
    <hyperlink ref="C33" r:id="rId4" xr:uid="{17B6DA40-AE3E-44DF-AA3A-6DB15618FD1C}"/>
    <hyperlink ref="C4" r:id="rId5" xr:uid="{BB2451AD-23AD-4B16-AB53-18C8C444CAEC}"/>
    <hyperlink ref="C19" r:id="rId6" xr:uid="{FED3065B-879C-479E-BEA0-8CC3D2A143D8}"/>
    <hyperlink ref="C18" r:id="rId7" xr:uid="{F9B894D1-DD24-42CF-BDDD-2C777E267B2D}"/>
    <hyperlink ref="C12" r:id="rId8" xr:uid="{70F5F3B1-C15B-4475-9F68-51F15FCB84EE}"/>
    <hyperlink ref="C13" r:id="rId9" xr:uid="{9CAB9626-83C1-4497-B1F9-17F524848655}"/>
    <hyperlink ref="C14" r:id="rId10" xr:uid="{FC949AA8-AEEF-4A7A-8C25-33EE66BF1FCA}"/>
    <hyperlink ref="C15" r:id="rId11" xr:uid="{B9A94296-D078-48E6-B20D-97DDA9281823}"/>
    <hyperlink ref="C16" r:id="rId12" xr:uid="{7282B8C6-AB09-4643-94B3-9EE00AC2EB27}"/>
    <hyperlink ref="C17" r:id="rId13" xr:uid="{0E6CC592-3AB6-458A-A860-1A76ACEF83B6}"/>
    <hyperlink ref="C22" r:id="rId14" xr:uid="{9326BAA7-CEAD-4360-AA3B-870AC500496C}"/>
    <hyperlink ref="C23" r:id="rId15" xr:uid="{1618935D-49FC-4C2A-8311-9D4E14954CF1}"/>
    <hyperlink ref="C24" r:id="rId16" xr:uid="{4FC80C28-AB31-411C-A5D7-60CA76313774}"/>
    <hyperlink ref="C25" r:id="rId17" xr:uid="{EE806D25-354A-410E-BF5C-D95047EF01C1}"/>
    <hyperlink ref="C26" r:id="rId18" xr:uid="{2F2C2AF6-7AC8-4550-A3DB-671E24434A71}"/>
    <hyperlink ref="C27" r:id="rId19" xr:uid="{75F5A0D9-DFC6-4367-8DD0-B9614D992790}"/>
    <hyperlink ref="C30" r:id="rId20" xr:uid="{46EF8656-E596-4506-8B3E-CA6DCD456BFC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00B319-165B-4AE8-A6AE-EED707A1FDFE}">
  <ds:schemaRefs>
    <ds:schemaRef ds:uri="98587d8b-32ff-4694-8d3a-6f66eb643b0d"/>
    <ds:schemaRef ds:uri="http://schemas.microsoft.com/office/2006/metadata/properties"/>
    <ds:schemaRef ds:uri="http://purl.org/dc/elements/1.1/"/>
    <ds:schemaRef ds:uri="04ec5a1a-e29c-407e-9660-cb4eaaff03ab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Copyright</vt:lpstr>
      <vt:lpstr>Lock Single Column</vt:lpstr>
      <vt:lpstr>Lock Multiple Columns</vt:lpstr>
      <vt:lpstr>Lock Row References</vt:lpstr>
      <vt:lpstr>Cheat Sheet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Philip Treacy</cp:lastModifiedBy>
  <cp:revision/>
  <dcterms:created xsi:type="dcterms:W3CDTF">2019-12-23T04:48:23Z</dcterms:created>
  <dcterms:modified xsi:type="dcterms:W3CDTF">2025-06-17T02:21:55Z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