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ivotTables/pivotTable1.xml" ContentType="application/vnd.openxmlformats-officedocument.spreadsheetml.pivotTable+xml"/>
  <Override PartName="/xl/drawings/drawing2.xml" ContentType="application/vnd.openxmlformats-officedocument.drawing+xml"/>
  <Override PartName="/xl/tables/table1.xml" ContentType="application/vnd.openxmlformats-officedocument.spreadsheetml.table+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10"/>
  <workbookPr defaultThemeVersion="166925"/>
  <mc:AlternateContent xmlns:mc="http://schemas.openxmlformats.org/markup-compatibility/2006">
    <mc:Choice Requires="x15">
      <x15ac:absPath xmlns:x15ac="http://schemas.microsoft.com/office/spreadsheetml/2010/11/ac" url="D:\temp\blog\Database Functions\"/>
    </mc:Choice>
  </mc:AlternateContent>
  <xr:revisionPtr revIDLastSave="0" documentId="13_ncr:1_{74B15886-B214-40DE-BDB7-AD81FA0A4009}" xr6:coauthVersionLast="47" xr6:coauthVersionMax="47" xr10:uidLastSave="{00000000-0000-0000-0000-000000000000}"/>
  <bookViews>
    <workbookView xWindow="28680" yWindow="-120" windowWidth="29040" windowHeight="18240" xr2:uid="{FBEE0547-C1DD-4B7A-A3EB-2BA1446463BC}"/>
  </bookViews>
  <sheets>
    <sheet name="Copyright" sheetId="5" r:id="rId1"/>
    <sheet name="Database Functions" sheetId="9" r:id="rId2"/>
    <sheet name="More Resources" sheetId="1" r:id="rId3"/>
  </sheets>
  <definedNames>
    <definedName name="_xlnm._FilterDatabase" localSheetId="1" hidden="1">'Database Functions'!$A$4:$E$70</definedName>
  </definedNames>
  <calcPr calcId="191029"/>
  <pivotCaches>
    <pivotCache cacheId="0" r:id="rId4"/>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Y11" i="9" l="1"/>
  <c r="AW11" i="9"/>
  <c r="AU11" i="9"/>
  <c r="AT11" i="9"/>
  <c r="AS11" i="9"/>
  <c r="AR11" i="9"/>
  <c r="AQ11" i="9"/>
  <c r="AH11" i="9"/>
  <c r="AI11" i="9"/>
  <c r="AG11" i="9"/>
  <c r="AF11" i="9"/>
  <c r="AE11" i="9"/>
  <c r="AC11" i="9"/>
  <c r="AB11" i="9"/>
  <c r="AA11" i="9"/>
  <c r="Z11" i="9"/>
  <c r="S11" i="9"/>
  <c r="W11" i="9"/>
  <c r="V11" i="9"/>
  <c r="U11" i="9"/>
  <c r="T11" i="9"/>
  <c r="M11" i="9"/>
  <c r="Y11" i="9"/>
  <c r="Q11" i="9"/>
  <c r="P11" i="9"/>
  <c r="G11" i="9"/>
  <c r="O11" i="9" l="1"/>
  <c r="N11" i="9"/>
</calcChain>
</file>

<file path=xl/sharedStrings.xml><?xml version="1.0" encoding="utf-8"?>
<sst xmlns="http://schemas.openxmlformats.org/spreadsheetml/2006/main" count="311" uniqueCount="125">
  <si>
    <t>More Resources</t>
  </si>
  <si>
    <t>Tutorials</t>
  </si>
  <si>
    <t>Excel Functions</t>
  </si>
  <si>
    <t>https://www.myonlinetraininghub.com/excel-functions</t>
  </si>
  <si>
    <t>Charting Blog Posts</t>
  </si>
  <si>
    <t>http://www.myonlinetraininghub.com/category/excel-charts</t>
  </si>
  <si>
    <t>Excel Dashboard Blog Posts</t>
  </si>
  <si>
    <t>http://www.myonlinetraininghub.com/category/excel-dashboard</t>
  </si>
  <si>
    <t>Webinars</t>
  </si>
  <si>
    <t>Excel Dashboards &amp; Power BI</t>
  </si>
  <si>
    <t>http://www.myonlinetraininghub.com/excel-webinars</t>
  </si>
  <si>
    <t>Courses</t>
  </si>
  <si>
    <t>Advanced Excel</t>
  </si>
  <si>
    <t>https://www.myonlinetraininghub.com/excel-expert-upgrade</t>
  </si>
  <si>
    <t>Advanced Excel Formulas</t>
  </si>
  <si>
    <t>https://www.myonlinetraininghub.com/advanced-excel-formulas-course</t>
  </si>
  <si>
    <t>Power Query</t>
  </si>
  <si>
    <t>https://www.myonlinetraininghub.com/excel-power-query-course</t>
  </si>
  <si>
    <t>PivotTable Quick Start</t>
  </si>
  <si>
    <t>https://www.myonlinetraininghub.com/excel-pivottable-course-quick-start</t>
  </si>
  <si>
    <t>Xtreme PivotTables</t>
  </si>
  <si>
    <t>https://www.myonlinetraininghub.com/excel-pivottable-course</t>
  </si>
  <si>
    <t>Power Pivot</t>
  </si>
  <si>
    <t>https://www.myonlinetraininghub.com/power-pivot-course</t>
  </si>
  <si>
    <t>Excel Dashboards</t>
  </si>
  <si>
    <t>http://www.myonlinetraininghub.com/excel-dashboard-course</t>
  </si>
  <si>
    <t>Power BI</t>
  </si>
  <si>
    <t>http://www.myonlinetraininghub.com/power-bi-course</t>
  </si>
  <si>
    <t>Excel for Decision Making Under Uncertainty</t>
  </si>
  <si>
    <t>https://www.myonlinetraininghub.com/excel-for-decision-making-course</t>
  </si>
  <si>
    <t>Excel for Finance Professionals</t>
  </si>
  <si>
    <t>https://www.myonlinetraininghub.com/excel-for-finance-course</t>
  </si>
  <si>
    <t>Excel Analysis ToolPak</t>
  </si>
  <si>
    <t>https://www.myonlinetraininghub.com/excel-analysis-toolpak-course</t>
  </si>
  <si>
    <t>Excel for Customer Service Professionals</t>
  </si>
  <si>
    <t>https://www.myonlinetraininghub.com/excel-for-customer-service-professionals</t>
  </si>
  <si>
    <t>Excel for Operations Management</t>
  </si>
  <si>
    <t>https://www.myonlinetraininghub.com/excel-operations-management-course</t>
  </si>
  <si>
    <t>Financial Modelling</t>
  </si>
  <si>
    <t>https://www.myonlinetraininghub.com/financial-modelling-course</t>
  </si>
  <si>
    <t>Support</t>
  </si>
  <si>
    <t>Excel Forum</t>
  </si>
  <si>
    <t>https://www.myonlinetraininghub.com/excel-forum</t>
  </si>
  <si>
    <t>Copyright Notice</t>
  </si>
  <si>
    <t xml:space="preserve"> </t>
  </si>
  <si>
    <t>Any uses of this workbook and/or data must include the above attribution.</t>
  </si>
  <si>
    <t>The content in this file was created by Mynda Treacy from My Online Training Hub.</t>
  </si>
  <si>
    <t>Individual users are permitted to recreate the examples for personal practice only.</t>
  </si>
  <si>
    <r>
      <t xml:space="preserve">Recreating the examples for training or demonstration to others is </t>
    </r>
    <r>
      <rPr>
        <b/>
        <sz val="14"/>
        <rFont val="Calibri"/>
        <family val="2"/>
        <scheme val="minor"/>
      </rPr>
      <t>not permitted</t>
    </r>
    <r>
      <rPr>
        <sz val="14"/>
        <rFont val="Calibri"/>
        <family val="2"/>
        <scheme val="minor"/>
      </rPr>
      <t>, unless written consent is granted by Mynda Treacy.</t>
    </r>
  </si>
  <si>
    <t>The workbook and any sheets within must be accompanied by the following copyright notice: My Online Training Hub ©.</t>
  </si>
  <si>
    <t>This sheet must remain in any file that uses this data and or these techniques.</t>
  </si>
  <si>
    <t>Database Functions</t>
  </si>
  <si>
    <t>DSUM</t>
  </si>
  <si>
    <t>DCOUNT</t>
  </si>
  <si>
    <t>DAVERAGE</t>
  </si>
  <si>
    <t>DMAX</t>
  </si>
  <si>
    <t>DMIN</t>
  </si>
  <si>
    <t>Type</t>
  </si>
  <si>
    <t>Date</t>
  </si>
  <si>
    <t>Name</t>
  </si>
  <si>
    <t>Amount</t>
  </si>
  <si>
    <t>Level 1</t>
  </si>
  <si>
    <t>Level 2</t>
  </si>
  <si>
    <t>Level 3</t>
  </si>
  <si>
    <t>Level 4</t>
  </si>
  <si>
    <t>Invoice</t>
  </si>
  <si>
    <t>Level 5</t>
  </si>
  <si>
    <t>Poole</t>
  </si>
  <si>
    <t>Level 6</t>
  </si>
  <si>
    <t>Davis</t>
  </si>
  <si>
    <t>Level 7</t>
  </si>
  <si>
    <t>Crowther</t>
  </si>
  <si>
    <t>Level 8</t>
  </si>
  <si>
    <t>Maze</t>
  </si>
  <si>
    <t>Level 9</t>
  </si>
  <si>
    <t>Park</t>
  </si>
  <si>
    <t>Waterson</t>
  </si>
  <si>
    <t>Dune</t>
  </si>
  <si>
    <t>Bryant</t>
  </si>
  <si>
    <t>Carver</t>
  </si>
  <si>
    <t>Blythe</t>
  </si>
  <si>
    <t>Porter</t>
  </si>
  <si>
    <t>Blair</t>
  </si>
  <si>
    <t>Boyden</t>
  </si>
  <si>
    <t>Hayden</t>
  </si>
  <si>
    <t>Wilson</t>
  </si>
  <si>
    <t>Constable</t>
  </si>
  <si>
    <t>Stuart</t>
  </si>
  <si>
    <t>Polter</t>
  </si>
  <si>
    <t>Atkins</t>
  </si>
  <si>
    <t>Norris</t>
  </si>
  <si>
    <t>Arthur</t>
  </si>
  <si>
    <t>Craig</t>
  </si>
  <si>
    <t>Howard</t>
  </si>
  <si>
    <t>Soul</t>
  </si>
  <si>
    <t>Simpson</t>
  </si>
  <si>
    <t>Roberts</t>
  </si>
  <si>
    <t>Murray</t>
  </si>
  <si>
    <t>Peterson</t>
  </si>
  <si>
    <t>Barney</t>
  </si>
  <si>
    <t>Martin</t>
  </si>
  <si>
    <t>Carter</t>
  </si>
  <si>
    <t>Garrison</t>
  </si>
  <si>
    <t>DGET</t>
  </si>
  <si>
    <t>Multiple AND Criteria</t>
  </si>
  <si>
    <t>&lt;=31/03/2021</t>
  </si>
  <si>
    <t>&gt;=01/01/2021</t>
  </si>
  <si>
    <t>&lt;&gt;Atkins</t>
  </si>
  <si>
    <t>Example 1</t>
  </si>
  <si>
    <t>Example 2</t>
  </si>
  <si>
    <t>Example 3</t>
  </si>
  <si>
    <t>Example 4</t>
  </si>
  <si>
    <t>Wildcards</t>
  </si>
  <si>
    <t>B*</t>
  </si>
  <si>
    <t>Example 5</t>
  </si>
  <si>
    <t>Multiple AND OR Criteria</t>
  </si>
  <si>
    <t>Example 6</t>
  </si>
  <si>
    <t>Multiple OR Criteria - Same Field</t>
  </si>
  <si>
    <t>Multiple OR Criteria - Different Field</t>
  </si>
  <si>
    <t>Single Criteria</t>
  </si>
  <si>
    <t>Example 7</t>
  </si>
  <si>
    <t>Sum of Amount</t>
  </si>
  <si>
    <t>Row Labels</t>
  </si>
  <si>
    <t>Grand Total</t>
  </si>
  <si>
    <t>Column Labels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</si>
</sst>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
    <numFmt numFmtId="165" formatCode="_-* #,##0_-;\-* #,##0_-;_-* &quot;-&quot;??_-;_-@_-"/>
    <numFmt numFmtId="166" formatCode="d/mm/yyyy;@"/>
    <numFmt numFmtId="167" formatCode="#,##0_ ;\-#,##0\ "/>
  </numFmts>
  <fonts count="14" x14ac:knownFonts="1">
    <font>
      <sz val="11"/>
      <color theme="1"/>
      <name val="Calibri"/>
      <family val="2"/>
      <scheme val="minor"/>
    </font>
    <font>
      <b/>
      <sz val="11"/>
      <color theme="1"/>
      <name val="Calibri"/>
      <family val="2"/>
      <scheme val="minor"/>
    </font>
    <font>
      <u/>
      <sz val="11"/>
      <color theme="10"/>
      <name val="Calibri"/>
      <family val="2"/>
      <scheme val="minor"/>
    </font>
    <font>
      <sz val="24"/>
      <color theme="0"/>
      <name val="Segoe UI Light"/>
      <family val="2"/>
    </font>
    <font>
      <sz val="24"/>
      <color theme="0"/>
      <name val="Segoe UI"/>
      <family val="2"/>
    </font>
    <font>
      <sz val="11"/>
      <color theme="1"/>
      <name val="Segoe UI"/>
      <family val="2"/>
    </font>
    <font>
      <sz val="20"/>
      <color theme="0"/>
      <name val="Segoe UI"/>
      <family val="2"/>
    </font>
    <font>
      <sz val="14"/>
      <name val="Calibri"/>
      <family val="2"/>
      <scheme val="minor"/>
    </font>
    <font>
      <b/>
      <sz val="14"/>
      <name val="Calibri"/>
      <family val="2"/>
      <scheme val="minor"/>
    </font>
    <font>
      <sz val="11"/>
      <color theme="1"/>
      <name val="Calibri"/>
      <family val="2"/>
      <scheme val="minor"/>
    </font>
    <font>
      <b/>
      <sz val="11"/>
      <color theme="0"/>
      <name val="Calibri"/>
      <family val="2"/>
      <scheme val="minor"/>
    </font>
    <font>
      <sz val="11"/>
      <color rgb="FF000000"/>
      <name val="Calibri"/>
      <family val="2"/>
      <scheme val="minor"/>
    </font>
    <font>
      <i/>
      <sz val="11"/>
      <color theme="1"/>
      <name val="Calibri"/>
      <family val="2"/>
      <scheme val="minor"/>
    </font>
    <font>
      <i/>
      <sz val="11"/>
      <color theme="4" tint="-0.499984740745262"/>
      <name val="Calibri"/>
      <family val="2"/>
      <scheme val="minor"/>
    </font>
  </fonts>
  <fills count="7">
    <fill>
      <patternFill patternType="none"/>
    </fill>
    <fill>
      <patternFill patternType="gray125"/>
    </fill>
    <fill>
      <patternFill patternType="solid">
        <fgColor theme="9" tint="-0.499984740745262"/>
        <bgColor indexed="64"/>
      </patternFill>
    </fill>
    <fill>
      <patternFill patternType="solid">
        <fgColor theme="4" tint="-0.249977111117893"/>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7" tint="0.59999389629810485"/>
        <bgColor indexed="64"/>
      </patternFill>
    </fill>
  </fills>
  <borders count="5">
    <border>
      <left/>
      <right/>
      <top/>
      <bottom/>
      <diagonal/>
    </border>
    <border>
      <left/>
      <right/>
      <top/>
      <bottom style="thin">
        <color indexed="64"/>
      </bottom>
      <diagonal/>
    </border>
    <border>
      <left style="thin">
        <color theme="0"/>
      </left>
      <right/>
      <top/>
      <bottom/>
      <diagonal/>
    </border>
    <border>
      <left/>
      <right/>
      <top style="thin">
        <color theme="0"/>
      </top>
      <bottom/>
      <diagonal/>
    </border>
    <border>
      <left style="thin">
        <color theme="0"/>
      </left>
      <right/>
      <top style="thin">
        <color theme="0"/>
      </top>
      <bottom/>
      <diagonal/>
    </border>
  </borders>
  <cellStyleXfs count="3">
    <xf numFmtId="0" fontId="0" fillId="0" borderId="0"/>
    <xf numFmtId="0" fontId="2" fillId="0" borderId="0" applyNumberFormat="0" applyFill="0" applyBorder="0" applyAlignment="0" applyProtection="0"/>
    <xf numFmtId="43" fontId="9" fillId="0" borderId="0" applyFont="0" applyFill="0" applyBorder="0" applyAlignment="0" applyProtection="0"/>
  </cellStyleXfs>
  <cellXfs count="41">
    <xf numFmtId="0" fontId="0" fillId="0" borderId="0" xfId="0"/>
    <xf numFmtId="0" fontId="1" fillId="0" borderId="0" xfId="0" applyFont="1"/>
    <xf numFmtId="164" fontId="0" fillId="0" borderId="0" xfId="0" applyNumberFormat="1" applyAlignment="1">
      <alignment horizontal="left" indent="1"/>
    </xf>
    <xf numFmtId="0" fontId="2" fillId="0" borderId="0" xfId="1"/>
    <xf numFmtId="0" fontId="7" fillId="0" borderId="0" xfId="0" applyFont="1"/>
    <xf numFmtId="0" fontId="7" fillId="0" borderId="0" xfId="0" applyFont="1" applyAlignment="1">
      <alignment vertical="center"/>
    </xf>
    <xf numFmtId="0" fontId="6" fillId="2" borderId="0" xfId="0" applyFont="1" applyFill="1" applyAlignment="1">
      <alignment vertical="center"/>
    </xf>
    <xf numFmtId="0" fontId="3" fillId="2" borderId="0" xfId="0" applyFont="1" applyFill="1" applyAlignment="1">
      <alignment vertical="center"/>
    </xf>
    <xf numFmtId="0" fontId="0" fillId="2" borderId="0" xfId="0" applyFill="1"/>
    <xf numFmtId="0" fontId="4" fillId="2" borderId="0" xfId="0" applyFont="1" applyFill="1" applyAlignment="1">
      <alignment vertical="center"/>
    </xf>
    <xf numFmtId="0" fontId="0" fillId="0" borderId="0" xfId="0" applyAlignment="1">
      <alignment horizontal="center"/>
    </xf>
    <xf numFmtId="0" fontId="10" fillId="3" borderId="0" xfId="0" applyFont="1" applyFill="1" applyAlignment="1">
      <alignment horizontal="centerContinuous"/>
    </xf>
    <xf numFmtId="0" fontId="1" fillId="0" borderId="1" xfId="0" applyFont="1" applyBorder="1" applyAlignment="1">
      <alignment horizontal="center"/>
    </xf>
    <xf numFmtId="0" fontId="0" fillId="4" borderId="1" xfId="0" applyFill="1" applyBorder="1" applyAlignment="1">
      <alignment horizontal="center"/>
    </xf>
    <xf numFmtId="165" fontId="0" fillId="0" borderId="0" xfId="2" applyNumberFormat="1" applyFont="1"/>
    <xf numFmtId="49" fontId="11" fillId="0" borderId="0" xfId="0" applyNumberFormat="1" applyFont="1"/>
    <xf numFmtId="166" fontId="11" fillId="0" borderId="2" xfId="0" applyNumberFormat="1" applyFont="1" applyBorder="1"/>
    <xf numFmtId="49" fontId="11" fillId="0" borderId="2" xfId="0" applyNumberFormat="1" applyFont="1" applyBorder="1"/>
    <xf numFmtId="39" fontId="11" fillId="0" borderId="2" xfId="0" applyNumberFormat="1" applyFont="1" applyBorder="1"/>
    <xf numFmtId="49" fontId="11" fillId="0" borderId="3" xfId="0" applyNumberFormat="1" applyFont="1" applyBorder="1"/>
    <xf numFmtId="166" fontId="11" fillId="0" borderId="4" xfId="0" applyNumberFormat="1" applyFont="1" applyBorder="1"/>
    <xf numFmtId="49" fontId="11" fillId="0" borderId="4" xfId="0" applyNumberFormat="1" applyFont="1" applyBorder="1"/>
    <xf numFmtId="39" fontId="11" fillId="0" borderId="4" xfId="0" applyNumberFormat="1" applyFont="1" applyBorder="1"/>
    <xf numFmtId="49" fontId="10" fillId="0" borderId="0" xfId="0" applyNumberFormat="1" applyFont="1" applyAlignment="1">
      <alignment horizontal="left"/>
    </xf>
    <xf numFmtId="0" fontId="12" fillId="0" borderId="0" xfId="0" applyFont="1"/>
    <xf numFmtId="0" fontId="13" fillId="0" borderId="0" xfId="0" applyFont="1"/>
    <xf numFmtId="43" fontId="0" fillId="0" borderId="0" xfId="0" applyNumberFormat="1"/>
    <xf numFmtId="0" fontId="0" fillId="0" borderId="0" xfId="0" applyAlignment="1">
      <alignment horizontal="right"/>
    </xf>
    <xf numFmtId="0" fontId="5" fillId="2" borderId="0" xfId="0" applyFont="1" applyFill="1"/>
    <xf numFmtId="0" fontId="11" fillId="0" borderId="2" xfId="0" applyFont="1" applyBorder="1" applyAlignment="1">
      <alignment horizontal="left"/>
    </xf>
    <xf numFmtId="0" fontId="11" fillId="0" borderId="4" xfId="0" applyFont="1" applyBorder="1" applyAlignment="1">
      <alignment horizontal="left"/>
    </xf>
    <xf numFmtId="166" fontId="10" fillId="0" borderId="0" xfId="0" applyNumberFormat="1" applyFont="1" applyAlignment="1">
      <alignment horizontal="center"/>
    </xf>
    <xf numFmtId="0" fontId="10" fillId="3" borderId="0" xfId="0" applyFont="1" applyFill="1" applyAlignment="1">
      <alignment horizontal="left"/>
    </xf>
    <xf numFmtId="0" fontId="0" fillId="4" borderId="1" xfId="0" applyFill="1" applyBorder="1" applyAlignment="1">
      <alignment horizontal="left"/>
    </xf>
    <xf numFmtId="0" fontId="0" fillId="5" borderId="0" xfId="0" applyFill="1"/>
    <xf numFmtId="0" fontId="0" fillId="5" borderId="0" xfId="0" applyFill="1" applyAlignment="1">
      <alignment horizontal="center"/>
    </xf>
    <xf numFmtId="0" fontId="0" fillId="0" borderId="0" xfId="0" pivotButton="1"/>
    <xf numFmtId="0" fontId="0" fillId="0" borderId="0" xfId="0" applyAlignment="1">
      <alignment horizontal="left"/>
    </xf>
    <xf numFmtId="167" fontId="0" fillId="0" borderId="0" xfId="0" applyNumberFormat="1"/>
    <xf numFmtId="167" fontId="0" fillId="6" borderId="0" xfId="0" applyNumberFormat="1" applyFill="1"/>
    <xf numFmtId="165" fontId="0" fillId="6" borderId="0" xfId="2" applyNumberFormat="1" applyFont="1" applyFill="1"/>
  </cellXfs>
  <cellStyles count="3">
    <cellStyle name="Comma" xfId="2" builtinId="3"/>
    <cellStyle name="Hyperlink" xfId="1" builtinId="8"/>
    <cellStyle name="Normal" xfId="0" builtinId="0"/>
  </cellStyles>
  <dxfs count="15">
    <dxf>
      <font>
        <color theme="0"/>
      </font>
      <border>
        <left/>
        <right/>
        <top/>
        <bottom/>
        <vertical/>
        <horizontal/>
      </border>
    </dxf>
    <dxf>
      <font>
        <color theme="0"/>
      </font>
      <border>
        <left/>
        <right/>
        <top/>
        <bottom/>
        <vertical/>
        <horizontal/>
      </border>
    </dxf>
    <dxf>
      <font>
        <color theme="0"/>
      </font>
      <border>
        <left/>
        <right/>
        <top/>
        <bottom/>
        <vertical/>
        <horizontal/>
      </border>
    </dxf>
    <dxf>
      <font>
        <color theme="0"/>
      </font>
      <border>
        <left/>
        <right/>
        <top/>
        <bottom/>
        <vertical/>
        <horizontal/>
      </border>
    </dxf>
    <dxf>
      <font>
        <color theme="0"/>
      </font>
      <border>
        <left/>
        <right/>
        <top/>
        <bottom/>
        <vertical/>
        <horizontal/>
      </border>
    </dxf>
    <dxf>
      <font>
        <color theme="0"/>
      </font>
      <border>
        <left/>
        <right/>
        <top/>
        <bottom/>
        <vertical/>
        <horizontal/>
      </border>
    </dxf>
    <dxf>
      <font>
        <b val="0"/>
        <i val="0"/>
        <strike val="0"/>
        <condense val="0"/>
        <extend val="0"/>
        <outline val="0"/>
        <shadow val="0"/>
        <u val="none"/>
        <vertAlign val="baseline"/>
        <sz val="11"/>
        <color rgb="FF000000"/>
        <name val="Calibri"/>
        <family val="2"/>
        <scheme val="minor"/>
      </font>
      <numFmt numFmtId="7" formatCode="#,##0.00;\-#,##0.00"/>
      <fill>
        <patternFill patternType="none">
          <fgColor indexed="64"/>
          <bgColor indexed="65"/>
        </patternFill>
      </fill>
      <border diagonalUp="0" diagonalDown="0" outline="0">
        <left style="thin">
          <color theme="0"/>
        </left>
        <right/>
        <top style="thin">
          <color theme="0"/>
        </top>
        <bottom/>
      </border>
    </dxf>
    <dxf>
      <font>
        <b val="0"/>
        <i val="0"/>
        <strike val="0"/>
        <condense val="0"/>
        <extend val="0"/>
        <outline val="0"/>
        <shadow val="0"/>
        <u val="none"/>
        <vertAlign val="baseline"/>
        <sz val="11"/>
        <color rgb="FF000000"/>
        <name val="Calibri"/>
        <family val="2"/>
        <scheme val="minor"/>
      </font>
      <numFmt numFmtId="30" formatCode="@"/>
      <fill>
        <patternFill patternType="none">
          <fgColor indexed="64"/>
          <bgColor indexed="65"/>
        </patternFill>
      </fill>
      <border diagonalUp="0" diagonalDown="0" outline="0">
        <left/>
        <right/>
        <top style="thin">
          <color theme="0"/>
        </top>
        <bottom/>
      </border>
    </dxf>
    <dxf>
      <font>
        <b val="0"/>
        <i val="0"/>
        <strike val="0"/>
        <condense val="0"/>
        <extend val="0"/>
        <outline val="0"/>
        <shadow val="0"/>
        <u val="none"/>
        <vertAlign val="baseline"/>
        <sz val="11"/>
        <color rgb="FF000000"/>
        <name val="Calibri"/>
        <family val="2"/>
        <scheme val="minor"/>
      </font>
      <numFmt numFmtId="30" formatCode="@"/>
      <fill>
        <patternFill patternType="none">
          <fgColor indexed="64"/>
          <bgColor indexed="65"/>
        </patternFill>
      </fill>
      <alignment horizontal="left" vertical="bottom" textRotation="0" wrapText="0" indent="0" justifyLastLine="0" shrinkToFit="0" readingOrder="0"/>
      <border diagonalUp="0" diagonalDown="0" outline="0">
        <left style="thin">
          <color theme="0"/>
        </left>
        <right/>
        <top style="thin">
          <color theme="0"/>
        </top>
        <bottom/>
      </border>
    </dxf>
    <dxf>
      <font>
        <b val="0"/>
        <i val="0"/>
        <strike val="0"/>
        <condense val="0"/>
        <extend val="0"/>
        <outline val="0"/>
        <shadow val="0"/>
        <u val="none"/>
        <vertAlign val="baseline"/>
        <sz val="11"/>
        <color rgb="FF000000"/>
        <name val="Calibri"/>
        <family val="2"/>
        <scheme val="minor"/>
      </font>
      <numFmt numFmtId="166" formatCode="d/mm/yyyy;@"/>
      <fill>
        <patternFill patternType="none">
          <fgColor indexed="64"/>
          <bgColor indexed="65"/>
        </patternFill>
      </fill>
      <border diagonalUp="0" diagonalDown="0" outline="0">
        <left style="thin">
          <color theme="0"/>
        </left>
        <right style="thin">
          <color theme="0"/>
        </right>
        <top style="thin">
          <color theme="0"/>
        </top>
        <bottom/>
      </border>
    </dxf>
    <dxf>
      <font>
        <b val="0"/>
        <i val="0"/>
        <strike val="0"/>
        <condense val="0"/>
        <extend val="0"/>
        <outline val="0"/>
        <shadow val="0"/>
        <u val="none"/>
        <vertAlign val="baseline"/>
        <sz val="11"/>
        <color rgb="FF000000"/>
        <name val="Calibri"/>
        <family val="2"/>
        <scheme val="minor"/>
      </font>
      <numFmt numFmtId="30" formatCode="@"/>
      <fill>
        <patternFill patternType="none">
          <fgColor indexed="64"/>
          <bgColor indexed="65"/>
        </patternFill>
      </fill>
      <border diagonalUp="0" diagonalDown="0" outline="0">
        <left/>
        <right/>
        <top style="thin">
          <color theme="0"/>
        </top>
        <bottom/>
      </border>
    </dxf>
    <dxf>
      <font>
        <b val="0"/>
        <i val="0"/>
        <strike val="0"/>
        <condense val="0"/>
        <extend val="0"/>
        <outline val="0"/>
        <shadow val="0"/>
        <u val="none"/>
        <vertAlign val="baseline"/>
        <sz val="11"/>
        <color rgb="FF000000"/>
        <name val="Calibri"/>
        <family val="2"/>
        <scheme val="minor"/>
      </font>
      <fill>
        <patternFill patternType="none">
          <fgColor indexed="64"/>
          <bgColor indexed="65"/>
        </patternFill>
      </fill>
    </dxf>
    <dxf>
      <font>
        <b/>
        <i val="0"/>
        <strike val="0"/>
        <condense val="0"/>
        <extend val="0"/>
        <outline val="0"/>
        <shadow val="0"/>
        <u val="none"/>
        <vertAlign val="baseline"/>
        <sz val="11"/>
        <color theme="0"/>
        <name val="Calibri"/>
        <family val="2"/>
        <scheme val="minor"/>
      </font>
      <numFmt numFmtId="30" formatCode="@"/>
      <fill>
        <patternFill patternType="none">
          <fgColor indexed="64"/>
          <bgColor indexed="65"/>
        </patternFill>
      </fill>
      <alignment horizontal="left" vertical="bottom" textRotation="0" wrapText="0" indent="0" justifyLastLine="0" shrinkToFit="0" readingOrder="0"/>
    </dxf>
    <dxf>
      <fill>
        <patternFill patternType="solid">
          <bgColor theme="7" tint="0.59999389629810485"/>
        </patternFill>
      </fill>
    </dxf>
    <dxf>
      <fill>
        <patternFill patternType="solid">
          <bgColor theme="7" tint="0.599993896298104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pivotCacheDefinition" Target="pivotCache/pivotCacheDefinition1.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myonlinetraininghub.com/" TargetMode="External"/></Relationships>
</file>

<file path=xl/drawings/_rels/drawing2.xml.rels><?xml version="1.0" encoding="UTF-8" standalone="yes"?>
<Relationships xmlns="http://schemas.openxmlformats.org/package/2006/relationships"><Relationship Id="rId8" Type="http://schemas.openxmlformats.org/officeDocument/2006/relationships/image" Target="../media/image1.png"/><Relationship Id="rId3" Type="http://schemas.openxmlformats.org/officeDocument/2006/relationships/image" Target="../media/image3.svg"/><Relationship Id="rId7" Type="http://schemas.openxmlformats.org/officeDocument/2006/relationships/hyperlink" Target="https://www.myonlinetraininghub.com/" TargetMode="External"/><Relationship Id="rId2" Type="http://schemas.openxmlformats.org/officeDocument/2006/relationships/image" Target="../media/image2.png"/><Relationship Id="rId1" Type="http://schemas.openxmlformats.org/officeDocument/2006/relationships/hyperlink" Target="https://www.myonlinetraininghub.com/easy-excel-database-functions" TargetMode="External"/><Relationship Id="rId6" Type="http://schemas.openxmlformats.org/officeDocument/2006/relationships/image" Target="../media/image5.svg"/><Relationship Id="rId5" Type="http://schemas.openxmlformats.org/officeDocument/2006/relationships/image" Target="../media/image4.png"/><Relationship Id="rId4" Type="http://schemas.openxmlformats.org/officeDocument/2006/relationships/hyperlink" Target="https://youtu.be/yUiSptfDYkg" TargetMode="External"/></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myonlinetraininghub.com/" TargetMode="External"/></Relationships>
</file>

<file path=xl/drawings/drawing1.xml><?xml version="1.0" encoding="utf-8"?>
<xdr:wsDr xmlns:xdr="http://schemas.openxmlformats.org/drawingml/2006/spreadsheetDrawing" xmlns:a="http://schemas.openxmlformats.org/drawingml/2006/main">
  <xdr:twoCellAnchor editAs="oneCell">
    <xdr:from>
      <xdr:col>10</xdr:col>
      <xdr:colOff>600075</xdr:colOff>
      <xdr:row>0</xdr:row>
      <xdr:rowOff>85725</xdr:rowOff>
    </xdr:from>
    <xdr:to>
      <xdr:col>16</xdr:col>
      <xdr:colOff>417585</xdr:colOff>
      <xdr:row>0</xdr:row>
      <xdr:rowOff>562132</xdr:rowOff>
    </xdr:to>
    <xdr:pic>
      <xdr:nvPicPr>
        <xdr:cNvPr id="4" name="Picture 3" descr="A green text on a black background&#10;&#10;Description automatically generated">
          <a:hlinkClick xmlns:r="http://schemas.openxmlformats.org/officeDocument/2006/relationships" r:id="rId1"/>
          <a:extLst>
            <a:ext uri="{FF2B5EF4-FFF2-40B4-BE49-F238E27FC236}">
              <a16:creationId xmlns:a16="http://schemas.microsoft.com/office/drawing/2014/main" id="{87344179-89C0-64DD-2155-9647A650502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410325" y="85725"/>
          <a:ext cx="3475110" cy="47640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absolute">
    <xdr:from>
      <xdr:col>4</xdr:col>
      <xdr:colOff>504825</xdr:colOff>
      <xdr:row>0</xdr:row>
      <xdr:rowOff>161925</xdr:rowOff>
    </xdr:from>
    <xdr:to>
      <xdr:col>6</xdr:col>
      <xdr:colOff>647700</xdr:colOff>
      <xdr:row>0</xdr:row>
      <xdr:rowOff>457200</xdr:rowOff>
    </xdr:to>
    <xdr:grpSp>
      <xdr:nvGrpSpPr>
        <xdr:cNvPr id="15" name="Group 14">
          <a:hlinkClick xmlns:r="http://schemas.openxmlformats.org/officeDocument/2006/relationships" r:id="rId1"/>
          <a:extLst>
            <a:ext uri="{FF2B5EF4-FFF2-40B4-BE49-F238E27FC236}">
              <a16:creationId xmlns:a16="http://schemas.microsoft.com/office/drawing/2014/main" id="{2E784FB7-BEF5-4829-9F41-96CE293C8744}"/>
            </a:ext>
          </a:extLst>
        </xdr:cNvPr>
        <xdr:cNvGrpSpPr/>
      </xdr:nvGrpSpPr>
      <xdr:grpSpPr>
        <a:xfrm>
          <a:off x="3514725" y="161925"/>
          <a:ext cx="1162050" cy="295275"/>
          <a:chOff x="4486275" y="142875"/>
          <a:chExt cx="1162050" cy="295275"/>
        </a:xfrm>
      </xdr:grpSpPr>
      <xdr:sp macro="" textlink="">
        <xdr:nvSpPr>
          <xdr:cNvPr id="16" name="Rectangle: Rounded Corners 15">
            <a:extLst>
              <a:ext uri="{FF2B5EF4-FFF2-40B4-BE49-F238E27FC236}">
                <a16:creationId xmlns:a16="http://schemas.microsoft.com/office/drawing/2014/main" id="{CBF919E5-EEB4-4CED-A89D-27EFDE1DD676}"/>
              </a:ext>
            </a:extLst>
          </xdr:cNvPr>
          <xdr:cNvSpPr/>
        </xdr:nvSpPr>
        <xdr:spPr>
          <a:xfrm>
            <a:off x="4486275" y="142875"/>
            <a:ext cx="1162050" cy="295275"/>
          </a:xfrm>
          <a:prstGeom prst="roundRect">
            <a:avLst/>
          </a:prstGeom>
        </xdr:spPr>
        <xdr:style>
          <a:lnRef idx="0">
            <a:schemeClr val="accent3"/>
          </a:lnRef>
          <a:fillRef idx="3">
            <a:schemeClr val="accent3"/>
          </a:fillRef>
          <a:effectRef idx="3">
            <a:schemeClr val="accent3"/>
          </a:effectRef>
          <a:fontRef idx="minor">
            <a:schemeClr val="lt1"/>
          </a:fontRef>
        </xdr:style>
        <xdr:txBody>
          <a:bodyPr vertOverflow="clip" horzOverflow="clip" rtlCol="0" anchor="ctr"/>
          <a:lstStyle/>
          <a:p>
            <a:pPr algn="l"/>
            <a:r>
              <a:rPr lang="en-AU" sz="1100">
                <a:latin typeface="Segoe UI" panose="020B0502040204020203" pitchFamily="34" charset="0"/>
                <a:cs typeface="Segoe UI" panose="020B0502040204020203" pitchFamily="34" charset="0"/>
              </a:rPr>
              <a:t>read tutorial</a:t>
            </a:r>
          </a:p>
        </xdr:txBody>
      </xdr:sp>
      <xdr:pic>
        <xdr:nvPicPr>
          <xdr:cNvPr id="17" name="Graphic 16" descr="Document">
            <a:extLst>
              <a:ext uri="{FF2B5EF4-FFF2-40B4-BE49-F238E27FC236}">
                <a16:creationId xmlns:a16="http://schemas.microsoft.com/office/drawing/2014/main" id="{2FF6E709-0210-4E00-AE2D-D26678FA55E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5391149" y="171449"/>
            <a:ext cx="238126" cy="238126"/>
          </a:xfrm>
          <a:prstGeom prst="rect">
            <a:avLst/>
          </a:prstGeom>
        </xdr:spPr>
      </xdr:pic>
    </xdr:grpSp>
    <xdr:clientData/>
  </xdr:twoCellAnchor>
  <xdr:twoCellAnchor editAs="absolute">
    <xdr:from>
      <xdr:col>6</xdr:col>
      <xdr:colOff>885824</xdr:colOff>
      <xdr:row>0</xdr:row>
      <xdr:rowOff>161925</xdr:rowOff>
    </xdr:from>
    <xdr:to>
      <xdr:col>8</xdr:col>
      <xdr:colOff>619124</xdr:colOff>
      <xdr:row>0</xdr:row>
      <xdr:rowOff>457200</xdr:rowOff>
    </xdr:to>
    <xdr:grpSp>
      <xdr:nvGrpSpPr>
        <xdr:cNvPr id="18" name="Group 17">
          <a:hlinkClick xmlns:r="http://schemas.openxmlformats.org/officeDocument/2006/relationships" r:id="rId4"/>
          <a:extLst>
            <a:ext uri="{FF2B5EF4-FFF2-40B4-BE49-F238E27FC236}">
              <a16:creationId xmlns:a16="http://schemas.microsoft.com/office/drawing/2014/main" id="{703E417F-859A-472D-8EF5-E48B84470595}"/>
            </a:ext>
          </a:extLst>
        </xdr:cNvPr>
        <xdr:cNvGrpSpPr/>
      </xdr:nvGrpSpPr>
      <xdr:grpSpPr>
        <a:xfrm>
          <a:off x="4914899" y="161925"/>
          <a:ext cx="1362075" cy="295275"/>
          <a:chOff x="5400674" y="152400"/>
          <a:chExt cx="1362075" cy="295275"/>
        </a:xfrm>
      </xdr:grpSpPr>
      <xdr:sp macro="" textlink="">
        <xdr:nvSpPr>
          <xdr:cNvPr id="19" name="Rectangle: Rounded Corners 18">
            <a:extLst>
              <a:ext uri="{FF2B5EF4-FFF2-40B4-BE49-F238E27FC236}">
                <a16:creationId xmlns:a16="http://schemas.microsoft.com/office/drawing/2014/main" id="{07015FAB-AD91-426A-BCFF-3129EB43AA3B}"/>
              </a:ext>
            </a:extLst>
          </xdr:cNvPr>
          <xdr:cNvSpPr/>
        </xdr:nvSpPr>
        <xdr:spPr>
          <a:xfrm>
            <a:off x="5400674" y="152400"/>
            <a:ext cx="1362075" cy="295275"/>
          </a:xfrm>
          <a:prstGeom prst="roundRect">
            <a:avLst/>
          </a:prstGeom>
        </xdr:spPr>
        <xdr:style>
          <a:lnRef idx="0">
            <a:schemeClr val="accent3"/>
          </a:lnRef>
          <a:fillRef idx="3">
            <a:schemeClr val="accent3"/>
          </a:fillRef>
          <a:effectRef idx="3">
            <a:schemeClr val="accent3"/>
          </a:effectRef>
          <a:fontRef idx="minor">
            <a:schemeClr val="lt1"/>
          </a:fontRef>
        </xdr:style>
        <xdr:txBody>
          <a:bodyPr vertOverflow="clip" horzOverflow="clip" rtlCol="0" anchor="ctr"/>
          <a:lstStyle/>
          <a:p>
            <a:pPr algn="l"/>
            <a:r>
              <a:rPr lang="en-AU" sz="1100">
                <a:latin typeface="Segoe UI" panose="020B0502040204020203" pitchFamily="34" charset="0"/>
                <a:cs typeface="Segoe UI" panose="020B0502040204020203" pitchFamily="34" charset="0"/>
              </a:rPr>
              <a:t>watch tutorial</a:t>
            </a:r>
          </a:p>
        </xdr:txBody>
      </xdr:sp>
      <xdr:grpSp>
        <xdr:nvGrpSpPr>
          <xdr:cNvPr id="20" name="Group 19">
            <a:extLst>
              <a:ext uri="{FF2B5EF4-FFF2-40B4-BE49-F238E27FC236}">
                <a16:creationId xmlns:a16="http://schemas.microsoft.com/office/drawing/2014/main" id="{C170FD2A-C905-4374-B4B8-FFC1C412AA0E}"/>
              </a:ext>
            </a:extLst>
          </xdr:cNvPr>
          <xdr:cNvGrpSpPr/>
        </xdr:nvGrpSpPr>
        <xdr:grpSpPr>
          <a:xfrm>
            <a:off x="6419850" y="200025"/>
            <a:ext cx="280427" cy="200025"/>
            <a:chOff x="5495924" y="2943225"/>
            <a:chExt cx="1362075" cy="971550"/>
          </a:xfrm>
        </xdr:grpSpPr>
        <xdr:sp macro="" textlink="">
          <xdr:nvSpPr>
            <xdr:cNvPr id="21" name="Rectangle: Rounded Corners 20">
              <a:extLst>
                <a:ext uri="{FF2B5EF4-FFF2-40B4-BE49-F238E27FC236}">
                  <a16:creationId xmlns:a16="http://schemas.microsoft.com/office/drawing/2014/main" id="{27BF8365-863E-45C3-9AD8-54813D948064}"/>
                </a:ext>
              </a:extLst>
            </xdr:cNvPr>
            <xdr:cNvSpPr/>
          </xdr:nvSpPr>
          <xdr:spPr>
            <a:xfrm>
              <a:off x="5495924" y="2943225"/>
              <a:ext cx="1362075" cy="971550"/>
            </a:xfrm>
            <a:prstGeom prst="roundRect">
              <a:avLst>
                <a:gd name="adj" fmla="val 23738"/>
              </a:avLst>
            </a:prstGeom>
            <a:solidFill>
              <a:srgbClr val="FF0000">
                <a:alpha val="69804"/>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sp macro="" textlink="">
          <xdr:nvSpPr>
            <xdr:cNvPr id="22" name="Isosceles Triangle 21">
              <a:extLst>
                <a:ext uri="{FF2B5EF4-FFF2-40B4-BE49-F238E27FC236}">
                  <a16:creationId xmlns:a16="http://schemas.microsoft.com/office/drawing/2014/main" id="{5E99CC28-632A-4306-8B0B-B5B29009D3B3}"/>
                </a:ext>
              </a:extLst>
            </xdr:cNvPr>
            <xdr:cNvSpPr/>
          </xdr:nvSpPr>
          <xdr:spPr>
            <a:xfrm rot="5400000">
              <a:off x="5960961" y="3267000"/>
              <a:ext cx="432000" cy="324000"/>
            </a:xfrm>
            <a:prstGeom prst="triangle">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grpSp>
    </xdr:grpSp>
    <xdr:clientData/>
  </xdr:twoCellAnchor>
  <xdr:twoCellAnchor>
    <xdr:from>
      <xdr:col>51</xdr:col>
      <xdr:colOff>257176</xdr:colOff>
      <xdr:row>8</xdr:row>
      <xdr:rowOff>47624</xdr:rowOff>
    </xdr:from>
    <xdr:to>
      <xdr:col>54</xdr:col>
      <xdr:colOff>200025</xdr:colOff>
      <xdr:row>11</xdr:row>
      <xdr:rowOff>152399</xdr:rowOff>
    </xdr:to>
    <xdr:sp macro="" textlink="">
      <xdr:nvSpPr>
        <xdr:cNvPr id="31" name="Speech Bubble: Rectangle 30">
          <a:extLst>
            <a:ext uri="{FF2B5EF4-FFF2-40B4-BE49-F238E27FC236}">
              <a16:creationId xmlns:a16="http://schemas.microsoft.com/office/drawing/2014/main" id="{B416498D-F74B-4C10-AA48-E6C334C5E861}"/>
            </a:ext>
          </a:extLst>
        </xdr:cNvPr>
        <xdr:cNvSpPr/>
      </xdr:nvSpPr>
      <xdr:spPr>
        <a:xfrm>
          <a:off x="7143751" y="2000249"/>
          <a:ext cx="1771649" cy="676275"/>
        </a:xfrm>
        <a:prstGeom prst="wedgeRectCallout">
          <a:avLst>
            <a:gd name="adj1" fmla="val -52230"/>
            <a:gd name="adj2" fmla="val 17552"/>
          </a:avLst>
        </a:prstGeom>
      </xdr:spPr>
      <xdr:style>
        <a:lnRef idx="3">
          <a:schemeClr val="lt1"/>
        </a:lnRef>
        <a:fillRef idx="1">
          <a:schemeClr val="accent1"/>
        </a:fillRef>
        <a:effectRef idx="1">
          <a:schemeClr val="accent1"/>
        </a:effectRef>
        <a:fontRef idx="minor">
          <a:schemeClr val="lt1"/>
        </a:fontRef>
      </xdr:style>
      <xdr:txBody>
        <a:bodyPr vertOverflow="clip" horzOverflow="clip" rtlCol="0" anchor="t"/>
        <a:lstStyle/>
        <a:p>
          <a:pPr algn="l"/>
          <a:r>
            <a:rPr lang="en-AU" sz="1100"/>
            <a:t>Note: DGET will return an error if there are two or more matching results.</a:t>
          </a:r>
        </a:p>
      </xdr:txBody>
    </xdr:sp>
    <xdr:clientData/>
  </xdr:twoCellAnchor>
  <xdr:twoCellAnchor>
    <xdr:from>
      <xdr:col>35</xdr:col>
      <xdr:colOff>323850</xdr:colOff>
      <xdr:row>3</xdr:row>
      <xdr:rowOff>180975</xdr:rowOff>
    </xdr:from>
    <xdr:to>
      <xdr:col>40</xdr:col>
      <xdr:colOff>552449</xdr:colOff>
      <xdr:row>10</xdr:row>
      <xdr:rowOff>85725</xdr:rowOff>
    </xdr:to>
    <xdr:grpSp>
      <xdr:nvGrpSpPr>
        <xdr:cNvPr id="4" name="Group 3">
          <a:extLst>
            <a:ext uri="{FF2B5EF4-FFF2-40B4-BE49-F238E27FC236}">
              <a16:creationId xmlns:a16="http://schemas.microsoft.com/office/drawing/2014/main" id="{346ECCFD-F31C-4960-BFAA-3E8B9FA56BA1}"/>
            </a:ext>
          </a:extLst>
        </xdr:cNvPr>
        <xdr:cNvGrpSpPr/>
      </xdr:nvGrpSpPr>
      <xdr:grpSpPr>
        <a:xfrm>
          <a:off x="22221825" y="1181100"/>
          <a:ext cx="2724149" cy="1238250"/>
          <a:chOff x="8401050" y="6353175"/>
          <a:chExt cx="2821898" cy="1238250"/>
        </a:xfrm>
      </xdr:grpSpPr>
      <xdr:sp macro="" textlink="">
        <xdr:nvSpPr>
          <xdr:cNvPr id="12" name="Speech Bubble: Rectangle 11">
            <a:extLst>
              <a:ext uri="{FF2B5EF4-FFF2-40B4-BE49-F238E27FC236}">
                <a16:creationId xmlns:a16="http://schemas.microsoft.com/office/drawing/2014/main" id="{54B7F194-A428-41C6-95FA-C0589F7C3647}"/>
              </a:ext>
            </a:extLst>
          </xdr:cNvPr>
          <xdr:cNvSpPr/>
        </xdr:nvSpPr>
        <xdr:spPr>
          <a:xfrm>
            <a:off x="8401050" y="6353175"/>
            <a:ext cx="2821898" cy="1238250"/>
          </a:xfrm>
          <a:prstGeom prst="wedgeRectCallout">
            <a:avLst>
              <a:gd name="adj1" fmla="val -54143"/>
              <a:gd name="adj2" fmla="val -21881"/>
            </a:avLst>
          </a:prstGeom>
        </xdr:spPr>
        <xdr:style>
          <a:lnRef idx="3">
            <a:schemeClr val="lt1"/>
          </a:lnRef>
          <a:fillRef idx="1">
            <a:schemeClr val="accent1"/>
          </a:fillRef>
          <a:effectRef idx="1">
            <a:schemeClr val="accent1"/>
          </a:effectRef>
          <a:fontRef idx="minor">
            <a:schemeClr val="lt1"/>
          </a:fontRef>
        </xdr:style>
        <xdr:txBody>
          <a:bodyPr vertOverflow="clip" horzOverflow="clip" rtlCol="0" anchor="t"/>
          <a:lstStyle/>
          <a:p>
            <a:pPr algn="l"/>
            <a:r>
              <a:rPr lang="en-AU" sz="1100"/>
              <a:t>    This criteria will aggregate all data which is level 1, including</a:t>
            </a:r>
            <a:r>
              <a:rPr lang="en-AU" sz="1100" baseline="0"/>
              <a:t> level 1 for Atkins (because the name field is blank on the first criteria row), plus all other levels except those that are for Atkins (because the Type field is blank on the second criteria row). </a:t>
            </a:r>
            <a:endParaRPr lang="en-AU" sz="1100"/>
          </a:p>
        </xdr:txBody>
      </xdr:sp>
      <xdr:pic>
        <xdr:nvPicPr>
          <xdr:cNvPr id="3" name="Graphic 2" descr="Warning with solid fill">
            <a:extLst>
              <a:ext uri="{FF2B5EF4-FFF2-40B4-BE49-F238E27FC236}">
                <a16:creationId xmlns:a16="http://schemas.microsoft.com/office/drawing/2014/main" id="{A0856857-3E62-4F61-BC2C-6AA05084E029}"/>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8439151" y="6391274"/>
            <a:ext cx="180000" cy="180000"/>
          </a:xfrm>
          <a:prstGeom prst="rect">
            <a:avLst/>
          </a:prstGeom>
        </xdr:spPr>
      </xdr:pic>
    </xdr:grpSp>
    <xdr:clientData/>
  </xdr:twoCellAnchor>
  <xdr:twoCellAnchor editAs="absolute">
    <xdr:from>
      <xdr:col>11</xdr:col>
      <xdr:colOff>123825</xdr:colOff>
      <xdr:row>0</xdr:row>
      <xdr:rowOff>47625</xdr:rowOff>
    </xdr:from>
    <xdr:to>
      <xdr:col>16</xdr:col>
      <xdr:colOff>398535</xdr:colOff>
      <xdr:row>0</xdr:row>
      <xdr:rowOff>524032</xdr:rowOff>
    </xdr:to>
    <xdr:pic>
      <xdr:nvPicPr>
        <xdr:cNvPr id="2" name="Picture 1" descr="A green text on a black background&#10;&#10;Description automatically generated">
          <a:hlinkClick xmlns:r="http://schemas.openxmlformats.org/officeDocument/2006/relationships" r:id="rId7"/>
          <a:extLst>
            <a:ext uri="{FF2B5EF4-FFF2-40B4-BE49-F238E27FC236}">
              <a16:creationId xmlns:a16="http://schemas.microsoft.com/office/drawing/2014/main" id="{FB1017C1-FCEA-4AB9-8C90-EC5BA7DABA58}"/>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7772400" y="47625"/>
          <a:ext cx="3475110" cy="47640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1457325</xdr:colOff>
      <xdr:row>0</xdr:row>
      <xdr:rowOff>104775</xdr:rowOff>
    </xdr:from>
    <xdr:to>
      <xdr:col>5</xdr:col>
      <xdr:colOff>160410</xdr:colOff>
      <xdr:row>0</xdr:row>
      <xdr:rowOff>581182</xdr:rowOff>
    </xdr:to>
    <xdr:pic>
      <xdr:nvPicPr>
        <xdr:cNvPr id="3" name="Picture 2" descr="A green text on a black background&#10;&#10;Description automatically generated">
          <a:hlinkClick xmlns:r="http://schemas.openxmlformats.org/officeDocument/2006/relationships" r:id="rId1"/>
          <a:extLst>
            <a:ext uri="{FF2B5EF4-FFF2-40B4-BE49-F238E27FC236}">
              <a16:creationId xmlns:a16="http://schemas.microsoft.com/office/drawing/2014/main" id="{C3DB721B-DCDD-48A1-B747-00945621A83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810125" y="104775"/>
          <a:ext cx="3475110" cy="476407"/>
        </a:xfrm>
        <a:prstGeom prst="rect">
          <a:avLst/>
        </a:prstGeom>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Mynda Treacy" refreshedDate="45566.714195370369" createdVersion="8" refreshedVersion="8" minRefreshableVersion="3" recordCount="66" xr:uid="{02BD0B39-2732-4F32-9292-A1A5F7B4DA9A}">
  <cacheSource type="worksheet">
    <worksheetSource name="DataTable"/>
  </cacheSource>
  <cacheFields count="5">
    <cacheField name="Type" numFmtId="49">
      <sharedItems count="9">
        <s v="Level 1"/>
        <s v="Level 2"/>
        <s v="Level 3"/>
        <s v="Level 4"/>
        <s v="Level 8"/>
        <s v="Level 7"/>
        <s v="Level 6"/>
        <s v="Level 9"/>
        <s v="Level 5"/>
      </sharedItems>
    </cacheField>
    <cacheField name="Date" numFmtId="166">
      <sharedItems containsSemiMixedTypes="0" containsNonDate="0" containsDate="1" containsString="0" minDate="2021-01-19T00:00:00" maxDate="2021-07-27T00:00:00"/>
    </cacheField>
    <cacheField name="Invoice" numFmtId="0">
      <sharedItems containsSemiMixedTypes="0" containsString="0" containsNumber="1" containsInteger="1" minValue="546" maxValue="659"/>
    </cacheField>
    <cacheField name="Name" numFmtId="49">
      <sharedItems count="32">
        <s v="Poole"/>
        <s v="Davis"/>
        <s v="Crowther"/>
        <s v="Maze"/>
        <s v="Park"/>
        <s v="Waterson"/>
        <s v="Dune"/>
        <s v="Bryant"/>
        <s v="Carver"/>
        <s v="Blythe"/>
        <s v="Porter"/>
        <s v="Blair"/>
        <s v="Boyden"/>
        <s v="Hayden"/>
        <s v="Wilson"/>
        <s v="Constable"/>
        <s v="Stuart"/>
        <s v="Polter"/>
        <s v="Atkins"/>
        <s v="Norris"/>
        <s v="Arthur"/>
        <s v="Craig"/>
        <s v="Howard"/>
        <s v="Soul"/>
        <s v="Simpson"/>
        <s v="Roberts"/>
        <s v="Murray"/>
        <s v="Peterson"/>
        <s v="Barney"/>
        <s v="Martin"/>
        <s v="Carter"/>
        <s v="Garrison"/>
      </sharedItems>
    </cacheField>
    <cacheField name="Amount" numFmtId="39">
      <sharedItems containsSemiMixedTypes="0" containsString="0" containsNumber="1" minValue="126" maxValue="84200"/>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66">
  <r>
    <x v="0"/>
    <d v="2021-01-28T00:00:00"/>
    <n v="595"/>
    <x v="0"/>
    <n v="8000"/>
  </r>
  <r>
    <x v="0"/>
    <d v="2021-02-03T00:00:00"/>
    <n v="600"/>
    <x v="1"/>
    <n v="6000"/>
  </r>
  <r>
    <x v="0"/>
    <d v="2021-02-17T00:00:00"/>
    <n v="602"/>
    <x v="2"/>
    <n v="7000"/>
  </r>
  <r>
    <x v="0"/>
    <d v="2021-02-17T00:00:00"/>
    <n v="603"/>
    <x v="3"/>
    <n v="4000"/>
  </r>
  <r>
    <x v="0"/>
    <d v="2021-02-18T00:00:00"/>
    <n v="605"/>
    <x v="4"/>
    <n v="1000"/>
  </r>
  <r>
    <x v="0"/>
    <d v="2021-02-24T00:00:00"/>
    <n v="606"/>
    <x v="5"/>
    <n v="6000"/>
  </r>
  <r>
    <x v="0"/>
    <d v="2021-02-24T00:00:00"/>
    <n v="607"/>
    <x v="6"/>
    <n v="6000"/>
  </r>
  <r>
    <x v="1"/>
    <d v="2021-01-19T00:00:00"/>
    <n v="591"/>
    <x v="7"/>
    <n v="34970"/>
  </r>
  <r>
    <x v="1"/>
    <d v="2021-01-21T00:00:00"/>
    <n v="596"/>
    <x v="8"/>
    <n v="34545.449999999997"/>
  </r>
  <r>
    <x v="1"/>
    <d v="2021-02-25T00:00:00"/>
    <n v="592"/>
    <x v="9"/>
    <n v="25196.36"/>
  </r>
  <r>
    <x v="1"/>
    <d v="2021-02-28T00:00:00"/>
    <n v="569"/>
    <x v="10"/>
    <n v="24913.64"/>
  </r>
  <r>
    <x v="1"/>
    <d v="2021-02-28T00:00:00"/>
    <n v="594"/>
    <x v="11"/>
    <n v="7000"/>
  </r>
  <r>
    <x v="1"/>
    <d v="2021-03-10T00:00:00"/>
    <n v="611"/>
    <x v="12"/>
    <n v="14545.45"/>
  </r>
  <r>
    <x v="1"/>
    <d v="2021-03-21T00:00:00"/>
    <n v="614"/>
    <x v="13"/>
    <n v="17943.64"/>
  </r>
  <r>
    <x v="1"/>
    <d v="2021-03-31T00:00:00"/>
    <n v="546"/>
    <x v="14"/>
    <n v="32036.36"/>
  </r>
  <r>
    <x v="2"/>
    <d v="2021-03-09T00:00:00"/>
    <n v="610"/>
    <x v="6"/>
    <n v="84200"/>
  </r>
  <r>
    <x v="3"/>
    <d v="2021-03-10T00:00:00"/>
    <n v="611"/>
    <x v="7"/>
    <n v="77258.179999999993"/>
  </r>
  <r>
    <x v="4"/>
    <d v="2021-02-14T00:00:00"/>
    <n v="575"/>
    <x v="15"/>
    <n v="8015.91"/>
  </r>
  <r>
    <x v="4"/>
    <d v="2021-03-04T00:00:00"/>
    <n v="608"/>
    <x v="15"/>
    <n v="27272.73"/>
  </r>
  <r>
    <x v="0"/>
    <d v="2021-04-06T00:00:00"/>
    <n v="616"/>
    <x v="16"/>
    <n v="6000"/>
  </r>
  <r>
    <x v="1"/>
    <d v="2021-04-06T00:00:00"/>
    <n v="611"/>
    <x v="7"/>
    <n v="14545.45"/>
  </r>
  <r>
    <x v="2"/>
    <d v="2021-04-14T00:00:00"/>
    <n v="618"/>
    <x v="13"/>
    <n v="36533.64"/>
  </r>
  <r>
    <x v="2"/>
    <d v="2021-04-24T00:00:00"/>
    <n v="621"/>
    <x v="17"/>
    <n v="46845.45"/>
  </r>
  <r>
    <x v="3"/>
    <d v="2021-04-06T00:00:00"/>
    <n v="611"/>
    <x v="11"/>
    <n v="77258.179999999993"/>
  </r>
  <r>
    <x v="3"/>
    <d v="2021-04-07T00:00:00"/>
    <n v="617"/>
    <x v="6"/>
    <n v="20719.09"/>
  </r>
  <r>
    <x v="3"/>
    <d v="2021-04-12T00:00:00"/>
    <n v="612"/>
    <x v="8"/>
    <n v="12869.09"/>
  </r>
  <r>
    <x v="5"/>
    <d v="2021-05-24T00:00:00"/>
    <n v="630"/>
    <x v="18"/>
    <n v="1000"/>
  </r>
  <r>
    <x v="5"/>
    <d v="2021-05-30T00:00:00"/>
    <n v="630"/>
    <x v="18"/>
    <n v="1000"/>
  </r>
  <r>
    <x v="5"/>
    <d v="2021-05-30T00:00:00"/>
    <n v="632"/>
    <x v="19"/>
    <n v="1000"/>
  </r>
  <r>
    <x v="0"/>
    <d v="2021-05-10T00:00:00"/>
    <n v="623"/>
    <x v="20"/>
    <n v="7000"/>
  </r>
  <r>
    <x v="0"/>
    <d v="2021-05-11T00:00:00"/>
    <n v="623"/>
    <x v="20"/>
    <n v="7000"/>
  </r>
  <r>
    <x v="0"/>
    <d v="2021-05-24T00:00:00"/>
    <n v="630"/>
    <x v="18"/>
    <n v="5000"/>
  </r>
  <r>
    <x v="0"/>
    <d v="2021-05-30T00:00:00"/>
    <n v="630"/>
    <x v="18"/>
    <n v="5000"/>
  </r>
  <r>
    <x v="1"/>
    <d v="2021-05-09T00:00:00"/>
    <n v="611"/>
    <x v="11"/>
    <n v="14545.45"/>
  </r>
  <r>
    <x v="3"/>
    <d v="2021-05-09T00:00:00"/>
    <n v="611"/>
    <x v="11"/>
    <n v="77258.179999999993"/>
  </r>
  <r>
    <x v="3"/>
    <d v="2021-05-19T00:00:00"/>
    <n v="627"/>
    <x v="13"/>
    <n v="10023.64"/>
  </r>
  <r>
    <x v="3"/>
    <d v="2021-05-20T00:00:00"/>
    <n v="627"/>
    <x v="13"/>
    <n v="10023.64"/>
  </r>
  <r>
    <x v="3"/>
    <d v="2021-05-24T00:00:00"/>
    <n v="626"/>
    <x v="14"/>
    <n v="11909.09"/>
  </r>
  <r>
    <x v="3"/>
    <d v="2021-05-27T00:00:00"/>
    <n v="625"/>
    <x v="9"/>
    <n v="18946.36"/>
  </r>
  <r>
    <x v="6"/>
    <d v="2021-05-23T00:00:00"/>
    <n v="628"/>
    <x v="21"/>
    <n v="707.27"/>
  </r>
  <r>
    <x v="6"/>
    <d v="2021-05-23T00:00:00"/>
    <n v="629"/>
    <x v="17"/>
    <n v="126"/>
  </r>
  <r>
    <x v="4"/>
    <d v="2021-05-02T00:00:00"/>
    <n v="608"/>
    <x v="21"/>
    <n v="27272.73"/>
  </r>
  <r>
    <x v="4"/>
    <d v="2021-05-18T00:00:00"/>
    <n v="586"/>
    <x v="22"/>
    <n v="18181.82"/>
  </r>
  <r>
    <x v="4"/>
    <d v="2021-05-19T00:00:00"/>
    <n v="586"/>
    <x v="22"/>
    <n v="18181.82"/>
  </r>
  <r>
    <x v="4"/>
    <d v="2021-05-23T00:00:00"/>
    <n v="608"/>
    <x v="21"/>
    <n v="27272.73"/>
  </r>
  <r>
    <x v="4"/>
    <d v="2021-05-24T00:00:00"/>
    <n v="631"/>
    <x v="23"/>
    <n v="5000"/>
  </r>
  <r>
    <x v="4"/>
    <d v="2021-05-26T00:00:00"/>
    <n v="586"/>
    <x v="24"/>
    <n v="18181.82"/>
  </r>
  <r>
    <x v="0"/>
    <d v="2021-07-12T00:00:00"/>
    <n v="653"/>
    <x v="25"/>
    <n v="6000"/>
  </r>
  <r>
    <x v="0"/>
    <d v="2021-07-22T00:00:00"/>
    <n v="658"/>
    <x v="26"/>
    <n v="6000"/>
  </r>
  <r>
    <x v="0"/>
    <d v="2021-07-25T00:00:00"/>
    <n v="658"/>
    <x v="26"/>
    <n v="6000"/>
  </r>
  <r>
    <x v="3"/>
    <d v="2021-07-20T00:00:00"/>
    <n v="654"/>
    <x v="27"/>
    <n v="9711.82"/>
  </r>
  <r>
    <x v="6"/>
    <d v="2021-07-05T00:00:00"/>
    <n v="646"/>
    <x v="28"/>
    <n v="2660"/>
  </r>
  <r>
    <x v="6"/>
    <d v="2021-07-20T00:00:00"/>
    <n v="657"/>
    <x v="12"/>
    <n v="2516.36"/>
  </r>
  <r>
    <x v="6"/>
    <d v="2021-07-20T00:00:00"/>
    <n v="657"/>
    <x v="12"/>
    <n v="649.09"/>
  </r>
  <r>
    <x v="7"/>
    <d v="2021-07-20T00:00:00"/>
    <n v="652"/>
    <x v="23"/>
    <n v="35201.82"/>
  </r>
  <r>
    <x v="7"/>
    <d v="2021-07-22T00:00:00"/>
    <n v="652"/>
    <x v="23"/>
    <n v="35201.82"/>
  </r>
  <r>
    <x v="7"/>
    <d v="2021-07-26T00:00:00"/>
    <n v="652"/>
    <x v="23"/>
    <n v="35201.82"/>
  </r>
  <r>
    <x v="8"/>
    <d v="2021-07-06T00:00:00"/>
    <n v="648"/>
    <x v="24"/>
    <n v="18181.82"/>
  </r>
  <r>
    <x v="8"/>
    <d v="2021-07-25T00:00:00"/>
    <n v="659"/>
    <x v="1"/>
    <n v="10909.09"/>
  </r>
  <r>
    <x v="5"/>
    <d v="2021-06-08T00:00:00"/>
    <n v="630"/>
    <x v="18"/>
    <n v="1000"/>
  </r>
  <r>
    <x v="0"/>
    <d v="2021-06-08T00:00:00"/>
    <n v="630"/>
    <x v="18"/>
    <n v="5000"/>
  </r>
  <r>
    <x v="0"/>
    <d v="2021-06-17T00:00:00"/>
    <n v="636"/>
    <x v="29"/>
    <n v="4000"/>
  </r>
  <r>
    <x v="0"/>
    <d v="2021-06-20T00:00:00"/>
    <n v="642"/>
    <x v="30"/>
    <n v="2000"/>
  </r>
  <r>
    <x v="0"/>
    <d v="2021-06-23T00:00:00"/>
    <n v="643"/>
    <x v="30"/>
    <n v="5000"/>
  </r>
  <r>
    <x v="6"/>
    <d v="2021-06-09T00:00:00"/>
    <n v="633"/>
    <x v="31"/>
    <n v="655"/>
  </r>
  <r>
    <x v="8"/>
    <d v="2021-06-15T00:00:00"/>
    <n v="635"/>
    <x v="24"/>
    <n v="20909.0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5D9CA393-D32E-44AD-A28D-11B44D896A85}" name="PivotTable3" cacheId="0" applyNumberFormats="0" applyBorderFormats="0" applyFontFormats="0" applyPatternFormats="0" applyAlignmentFormats="0" applyWidthHeightFormats="1" dataCaption="Values" updatedVersion="8" minRefreshableVersion="3" itemPrintTitles="1" createdVersion="8" indent="0" outline="1" outlineData="1" multipleFieldFilters="0">
  <location ref="AE13:AO47" firstHeaderRow="1" firstDataRow="2" firstDataCol="1"/>
  <pivotFields count="5">
    <pivotField axis="axisCol" showAll="0">
      <items count="10">
        <item x="0"/>
        <item x="1"/>
        <item x="2"/>
        <item x="3"/>
        <item x="8"/>
        <item x="6"/>
        <item x="5"/>
        <item x="4"/>
        <item x="7"/>
        <item t="default"/>
      </items>
    </pivotField>
    <pivotField numFmtId="166" showAll="0"/>
    <pivotField showAll="0"/>
    <pivotField axis="axisRow" showAll="0">
      <items count="33">
        <item x="20"/>
        <item x="18"/>
        <item x="28"/>
        <item x="11"/>
        <item x="9"/>
        <item x="12"/>
        <item x="7"/>
        <item x="30"/>
        <item x="8"/>
        <item x="15"/>
        <item x="21"/>
        <item x="2"/>
        <item x="1"/>
        <item x="6"/>
        <item x="31"/>
        <item x="13"/>
        <item x="22"/>
        <item x="29"/>
        <item x="3"/>
        <item x="26"/>
        <item x="19"/>
        <item x="4"/>
        <item x="27"/>
        <item x="17"/>
        <item x="0"/>
        <item x="10"/>
        <item x="25"/>
        <item x="24"/>
        <item x="23"/>
        <item x="16"/>
        <item x="5"/>
        <item x="14"/>
        <item t="default"/>
      </items>
    </pivotField>
    <pivotField dataField="1" numFmtId="39" showAll="0"/>
  </pivotFields>
  <rowFields count="1">
    <field x="3"/>
  </rowFields>
  <rowItems count="33">
    <i>
      <x/>
    </i>
    <i>
      <x v="1"/>
    </i>
    <i>
      <x v="2"/>
    </i>
    <i>
      <x v="3"/>
    </i>
    <i>
      <x v="4"/>
    </i>
    <i>
      <x v="5"/>
    </i>
    <i>
      <x v="6"/>
    </i>
    <i>
      <x v="7"/>
    </i>
    <i>
      <x v="8"/>
    </i>
    <i>
      <x v="9"/>
    </i>
    <i>
      <x v="10"/>
    </i>
    <i>
      <x v="11"/>
    </i>
    <i>
      <x v="12"/>
    </i>
    <i>
      <x v="13"/>
    </i>
    <i>
      <x v="14"/>
    </i>
    <i>
      <x v="15"/>
    </i>
    <i>
      <x v="16"/>
    </i>
    <i>
      <x v="17"/>
    </i>
    <i>
      <x v="18"/>
    </i>
    <i>
      <x v="19"/>
    </i>
    <i>
      <x v="20"/>
    </i>
    <i>
      <x v="21"/>
    </i>
    <i>
      <x v="22"/>
    </i>
    <i>
      <x v="23"/>
    </i>
    <i>
      <x v="24"/>
    </i>
    <i>
      <x v="25"/>
    </i>
    <i>
      <x v="26"/>
    </i>
    <i>
      <x v="27"/>
    </i>
    <i>
      <x v="28"/>
    </i>
    <i>
      <x v="29"/>
    </i>
    <i>
      <x v="30"/>
    </i>
    <i>
      <x v="31"/>
    </i>
    <i t="grand">
      <x/>
    </i>
  </rowItems>
  <colFields count="1">
    <field x="0"/>
  </colFields>
  <colItems count="10">
    <i>
      <x/>
    </i>
    <i>
      <x v="1"/>
    </i>
    <i>
      <x v="2"/>
    </i>
    <i>
      <x v="3"/>
    </i>
    <i>
      <x v="4"/>
    </i>
    <i>
      <x v="5"/>
    </i>
    <i>
      <x v="6"/>
    </i>
    <i>
      <x v="7"/>
    </i>
    <i>
      <x v="8"/>
    </i>
    <i t="grand">
      <x/>
    </i>
  </colItems>
  <dataFields count="1">
    <dataField name="Sum of Amount" fld="4" baseField="0" baseItem="0" numFmtId="167"/>
  </dataFields>
  <formats count="2">
    <format dxfId="14">
      <pivotArea collapsedLevelsAreSubtotals="1" fieldPosition="0">
        <references count="2">
          <reference field="0" count="1" selected="0">
            <x v="0"/>
          </reference>
          <reference field="3" count="0"/>
        </references>
      </pivotArea>
    </format>
    <format dxfId="13">
      <pivotArea collapsedLevelsAreSubtotals="1" fieldPosition="0">
        <references count="2">
          <reference field="0" count="8" selected="0">
            <x v="1"/>
            <x v="2"/>
            <x v="3"/>
            <x v="4"/>
            <x v="5"/>
            <x v="6"/>
            <x v="7"/>
            <x v="8"/>
          </reference>
          <reference field="3" count="30">
            <x v="2"/>
            <x v="3"/>
            <x v="4"/>
            <x v="5"/>
            <x v="6"/>
            <x v="7"/>
            <x v="8"/>
            <x v="9"/>
            <x v="10"/>
            <x v="11"/>
            <x v="12"/>
            <x v="13"/>
            <x v="14"/>
            <x v="15"/>
            <x v="16"/>
            <x v="17"/>
            <x v="18"/>
            <x v="19"/>
            <x v="20"/>
            <x v="21"/>
            <x v="22"/>
            <x v="23"/>
            <x v="24"/>
            <x v="25"/>
            <x v="26"/>
            <x v="27"/>
            <x v="28"/>
            <x v="29"/>
            <x v="30"/>
            <x v="31"/>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74CD780E-DFC3-4E3D-B6BA-BB6C5C9C8990}" name="DataTable" displayName="DataTable" ref="A4:E70" totalsRowShown="0" headerRowDxfId="12" dataDxfId="11">
  <autoFilter ref="A4:E70" xr:uid="{74CD780E-DFC3-4E3D-B6BA-BB6C5C9C8990}"/>
  <tableColumns count="5">
    <tableColumn id="1" xr3:uid="{654BC559-E28A-431E-8540-02C41496A858}" name="Type" dataDxfId="10"/>
    <tableColumn id="2" xr3:uid="{D62C061E-CC2F-4AF4-8D30-9631AC63505B}" name="Date" dataDxfId="9"/>
    <tableColumn id="3" xr3:uid="{669936A0-B156-4EF4-8F76-823F61CE5531}" name="Invoice" dataDxfId="8"/>
    <tableColumn id="4" xr3:uid="{E85577CE-4370-4323-BDA0-5DED6BC6844E}" name="Name" dataDxfId="7"/>
    <tableColumn id="5" xr3:uid="{48FF9CB8-4CA7-40B7-AC2D-EF2235940432}" name="Amount" dataDxfId="6"/>
  </tableColumns>
  <tableStyleInfo name="TableStyleMedium7"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1.bin"/><Relationship Id="rId1" Type="http://schemas.openxmlformats.org/officeDocument/2006/relationships/pivotTable" Target="../pivotTables/pivotTable1.xml"/><Relationship Id="rId4" Type="http://schemas.openxmlformats.org/officeDocument/2006/relationships/table" Target="../tables/table1.xml"/></Relationships>
</file>

<file path=xl/worksheets/_rels/sheet3.xml.rels><?xml version="1.0" encoding="UTF-8" standalone="yes"?>
<Relationships xmlns="http://schemas.openxmlformats.org/package/2006/relationships"><Relationship Id="rId3" Type="http://schemas.openxmlformats.org/officeDocument/2006/relationships/hyperlink" Target="http://www.myonlinetraininghub.com/power-bi-course" TargetMode="External"/><Relationship Id="rId7" Type="http://schemas.openxmlformats.org/officeDocument/2006/relationships/drawing" Target="../drawings/drawing3.xml"/><Relationship Id="rId2" Type="http://schemas.openxmlformats.org/officeDocument/2006/relationships/hyperlink" Target="http://www.myonlinetraininghub.com/category/excel-dashboard" TargetMode="External"/><Relationship Id="rId1" Type="http://schemas.openxmlformats.org/officeDocument/2006/relationships/hyperlink" Target="http://www.myonlinetraininghub.com/category/excel-charts" TargetMode="External"/><Relationship Id="rId6" Type="http://schemas.openxmlformats.org/officeDocument/2006/relationships/hyperlink" Target="http://www.myonlinetraininghub.com/excel-dashboard-course" TargetMode="External"/><Relationship Id="rId5" Type="http://schemas.openxmlformats.org/officeDocument/2006/relationships/hyperlink" Target="https://www.myonlinetraininghub.com/excel-forum" TargetMode="External"/><Relationship Id="rId4" Type="http://schemas.openxmlformats.org/officeDocument/2006/relationships/hyperlink" Target="http://www.myonlinetraininghub.com/excel-webinar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7A8689-294F-425B-92D5-0A64A793B10E}">
  <dimension ref="A1:Q11"/>
  <sheetViews>
    <sheetView showGridLines="0" tabSelected="1" workbookViewId="0">
      <selection activeCell="R5" sqref="R5"/>
    </sheetView>
  </sheetViews>
  <sheetFormatPr defaultRowHeight="15" x14ac:dyDescent="0.25"/>
  <cols>
    <col min="1" max="1" width="4.85546875" customWidth="1"/>
  </cols>
  <sheetData>
    <row r="1" spans="1:17" ht="52.5" customHeight="1" x14ac:dyDescent="0.25">
      <c r="A1" s="7"/>
      <c r="B1" s="7" t="s">
        <v>43</v>
      </c>
      <c r="C1" s="6"/>
      <c r="D1" s="6"/>
      <c r="E1" s="6"/>
      <c r="F1" s="6"/>
      <c r="G1" s="6"/>
      <c r="H1" s="6"/>
      <c r="I1" s="6"/>
      <c r="J1" s="6"/>
      <c r="K1" s="6"/>
      <c r="L1" s="6"/>
      <c r="M1" s="6"/>
      <c r="N1" s="6"/>
      <c r="O1" s="6"/>
      <c r="P1" s="6"/>
      <c r="Q1" s="6"/>
    </row>
    <row r="3" spans="1:17" ht="18.75" x14ac:dyDescent="0.3">
      <c r="B3" s="4" t="s">
        <v>44</v>
      </c>
    </row>
    <row r="4" spans="1:17" ht="18.75" x14ac:dyDescent="0.25">
      <c r="B4" s="5" t="s">
        <v>46</v>
      </c>
    </row>
    <row r="5" spans="1:17" ht="18.75" x14ac:dyDescent="0.25">
      <c r="B5" s="5" t="s">
        <v>47</v>
      </c>
    </row>
    <row r="6" spans="1:17" ht="18.75" x14ac:dyDescent="0.25">
      <c r="B6" s="5" t="s">
        <v>48</v>
      </c>
    </row>
    <row r="7" spans="1:17" ht="18.75" x14ac:dyDescent="0.25">
      <c r="B7" s="5"/>
    </row>
    <row r="8" spans="1:17" ht="18.75" x14ac:dyDescent="0.25">
      <c r="B8" s="5" t="s">
        <v>49</v>
      </c>
    </row>
    <row r="10" spans="1:17" ht="18.75" x14ac:dyDescent="0.25">
      <c r="B10" s="5" t="s">
        <v>50</v>
      </c>
    </row>
    <row r="11" spans="1:17" ht="18.75" x14ac:dyDescent="0.25">
      <c r="B11" s="5" t="s">
        <v>45</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8A36C0-75A9-469E-8521-64F2BE7DAC4D}">
  <dimension ref="A1:BC74"/>
  <sheetViews>
    <sheetView workbookViewId="0">
      <selection activeCell="J17" sqref="J17"/>
    </sheetView>
  </sheetViews>
  <sheetFormatPr defaultRowHeight="15" outlineLevelCol="1" x14ac:dyDescent="0.25"/>
  <cols>
    <col min="1" max="1" width="9.42578125" bestFit="1" customWidth="1"/>
    <col min="2" max="2" width="12.7109375" bestFit="1" customWidth="1"/>
    <col min="3" max="3" width="12.7109375" style="10" bestFit="1" customWidth="1"/>
    <col min="4" max="4" width="10.28515625" bestFit="1" customWidth="1"/>
    <col min="5" max="5" width="13.28515625" bestFit="1" customWidth="1"/>
    <col min="6" max="6" width="2" customWidth="1"/>
    <col min="7" max="7" width="13.85546875" customWidth="1" outlineLevel="1"/>
    <col min="8" max="8" width="10.5703125" customWidth="1" outlineLevel="1"/>
    <col min="9" max="9" width="10.7109375" customWidth="1" outlineLevel="1"/>
    <col min="10" max="11" width="9.5703125" customWidth="1" outlineLevel="1"/>
    <col min="12" max="12" width="2" customWidth="1"/>
    <col min="13" max="13" width="10.28515625" customWidth="1" outlineLevel="1"/>
    <col min="14" max="15" width="12.7109375" customWidth="1" outlineLevel="1"/>
    <col min="16" max="17" width="10.28515625" customWidth="1" outlineLevel="1"/>
    <col min="18" max="18" width="2" customWidth="1"/>
    <col min="19" max="19" width="9.85546875" customWidth="1" outlineLevel="1"/>
    <col min="20" max="20" width="9.7109375" customWidth="1" outlineLevel="1"/>
    <col min="21" max="21" width="11" customWidth="1" outlineLevel="1"/>
    <col min="22" max="23" width="9.140625" customWidth="1" outlineLevel="1"/>
    <col min="24" max="24" width="2" customWidth="1"/>
    <col min="25" max="25" width="9.140625" customWidth="1" outlineLevel="1"/>
    <col min="26" max="27" width="12.7109375" customWidth="1" outlineLevel="1"/>
    <col min="28" max="29" width="9.140625" customWidth="1" outlineLevel="1"/>
    <col min="30" max="30" width="2" customWidth="1"/>
    <col min="31" max="31" width="10.42578125" customWidth="1" outlineLevel="1"/>
    <col min="32" max="32" width="10.5703125" customWidth="1" outlineLevel="1"/>
    <col min="33" max="33" width="10.7109375" customWidth="1" outlineLevel="1"/>
    <col min="34" max="35" width="8" customWidth="1" outlineLevel="1"/>
    <col min="36" max="38" width="7.140625" customWidth="1" outlineLevel="1"/>
    <col min="39" max="40" width="8" customWidth="1" outlineLevel="1"/>
    <col min="41" max="41" width="11.28515625" customWidth="1" outlineLevel="1"/>
    <col min="42" max="42" width="2.85546875" customWidth="1"/>
    <col min="43" max="43" width="11.28515625" customWidth="1" outlineLevel="1"/>
    <col min="44" max="44" width="9.140625" customWidth="1" outlineLevel="1"/>
    <col min="45" max="45" width="10.7109375" customWidth="1" outlineLevel="1"/>
    <col min="46" max="47" width="9.140625" customWidth="1" outlineLevel="1"/>
    <col min="48" max="48" width="2" customWidth="1"/>
    <col min="49" max="49" width="11.7109375" customWidth="1" outlineLevel="1"/>
    <col min="50" max="53" width="9.140625" customWidth="1" outlineLevel="1"/>
  </cols>
  <sheetData>
    <row r="1" spans="1:55" s="28" customFormat="1" ht="48.75" customHeight="1" x14ac:dyDescent="0.3">
      <c r="A1" s="7" t="s">
        <v>51</v>
      </c>
      <c r="B1" s="9"/>
      <c r="C1" s="9"/>
      <c r="D1" s="9"/>
      <c r="E1" s="9"/>
      <c r="F1" s="9"/>
      <c r="G1" s="9"/>
      <c r="H1" s="9"/>
      <c r="I1" s="9"/>
      <c r="J1" s="9"/>
      <c r="K1" s="9"/>
      <c r="L1" s="9"/>
      <c r="M1" s="9"/>
      <c r="N1" s="9"/>
      <c r="O1" s="9"/>
      <c r="P1" s="9"/>
      <c r="Q1" s="9"/>
      <c r="R1" s="9"/>
      <c r="Y1" s="9"/>
      <c r="Z1" s="9"/>
    </row>
    <row r="4" spans="1:55" x14ac:dyDescent="0.25">
      <c r="A4" s="23" t="s">
        <v>57</v>
      </c>
      <c r="B4" s="31" t="s">
        <v>58</v>
      </c>
      <c r="C4" s="23" t="s">
        <v>65</v>
      </c>
      <c r="D4" s="23" t="s">
        <v>59</v>
      </c>
      <c r="E4" s="23" t="s">
        <v>60</v>
      </c>
      <c r="G4" s="25" t="s">
        <v>108</v>
      </c>
      <c r="H4" s="24"/>
      <c r="I4" s="24"/>
      <c r="J4" s="24"/>
      <c r="K4" s="24"/>
      <c r="M4" s="25" t="s">
        <v>109</v>
      </c>
      <c r="N4" s="24"/>
      <c r="O4" s="24"/>
      <c r="P4" s="24"/>
      <c r="Q4" s="24"/>
      <c r="S4" s="25" t="s">
        <v>110</v>
      </c>
      <c r="Y4" s="25" t="s">
        <v>111</v>
      </c>
      <c r="AE4" s="25" t="s">
        <v>114</v>
      </c>
      <c r="AQ4" s="25" t="s">
        <v>116</v>
      </c>
      <c r="AR4" s="24"/>
      <c r="AS4" s="24"/>
      <c r="AT4" s="24"/>
      <c r="AU4" s="24"/>
      <c r="AW4" s="25" t="s">
        <v>120</v>
      </c>
      <c r="BC4" s="25"/>
    </row>
    <row r="5" spans="1:55" x14ac:dyDescent="0.25">
      <c r="A5" s="15" t="s">
        <v>61</v>
      </c>
      <c r="B5" s="16">
        <v>44224</v>
      </c>
      <c r="C5" s="29">
        <v>595</v>
      </c>
      <c r="D5" s="17" t="s">
        <v>67</v>
      </c>
      <c r="E5" s="18">
        <v>8000</v>
      </c>
      <c r="G5" s="32" t="s">
        <v>119</v>
      </c>
      <c r="H5" s="24"/>
      <c r="I5" s="24"/>
      <c r="J5" s="24"/>
      <c r="K5" s="24"/>
      <c r="M5" s="11" t="s">
        <v>104</v>
      </c>
      <c r="N5" s="11"/>
      <c r="O5" s="11"/>
      <c r="S5" s="32" t="s">
        <v>117</v>
      </c>
      <c r="T5" s="11"/>
      <c r="U5" s="11"/>
      <c r="V5" s="11"/>
      <c r="W5" s="11"/>
      <c r="Y5" s="11" t="s">
        <v>115</v>
      </c>
      <c r="Z5" s="11"/>
      <c r="AA5" s="11"/>
      <c r="AE5" s="32" t="s">
        <v>118</v>
      </c>
      <c r="AF5" s="11"/>
      <c r="AG5" s="11"/>
      <c r="AH5" s="11"/>
      <c r="AQ5" s="32" t="s">
        <v>112</v>
      </c>
      <c r="AW5" s="32" t="s">
        <v>103</v>
      </c>
      <c r="AY5" s="32" t="s">
        <v>103</v>
      </c>
    </row>
    <row r="6" spans="1:55" x14ac:dyDescent="0.25">
      <c r="A6" s="19" t="s">
        <v>61</v>
      </c>
      <c r="B6" s="20">
        <v>44230</v>
      </c>
      <c r="C6" s="30">
        <v>600</v>
      </c>
      <c r="D6" s="21" t="s">
        <v>69</v>
      </c>
      <c r="E6" s="22">
        <v>6000</v>
      </c>
      <c r="G6" s="33" t="s">
        <v>57</v>
      </c>
      <c r="H6" s="24"/>
      <c r="I6" s="24"/>
      <c r="J6" s="24"/>
      <c r="K6" s="24"/>
      <c r="M6" s="13" t="s">
        <v>57</v>
      </c>
      <c r="N6" s="13" t="s">
        <v>58</v>
      </c>
      <c r="O6" s="13" t="s">
        <v>58</v>
      </c>
      <c r="S6" s="13" t="s">
        <v>57</v>
      </c>
      <c r="Y6" s="13" t="s">
        <v>57</v>
      </c>
      <c r="Z6" s="13" t="s">
        <v>58</v>
      </c>
      <c r="AA6" s="13" t="s">
        <v>58</v>
      </c>
      <c r="AE6" s="13" t="s">
        <v>57</v>
      </c>
      <c r="AF6" s="13" t="s">
        <v>59</v>
      </c>
      <c r="AQ6" s="13" t="s">
        <v>59</v>
      </c>
      <c r="AW6" s="13" t="s">
        <v>65</v>
      </c>
      <c r="AY6" s="13" t="s">
        <v>57</v>
      </c>
    </row>
    <row r="7" spans="1:55" x14ac:dyDescent="0.25">
      <c r="A7" s="19" t="s">
        <v>61</v>
      </c>
      <c r="B7" s="20">
        <v>44244</v>
      </c>
      <c r="C7" s="30">
        <v>602</v>
      </c>
      <c r="D7" s="21" t="s">
        <v>71</v>
      </c>
      <c r="E7" s="22">
        <v>7000</v>
      </c>
      <c r="G7" s="34" t="s">
        <v>61</v>
      </c>
      <c r="H7" s="24"/>
      <c r="I7" s="24"/>
      <c r="J7" s="24"/>
      <c r="K7" s="24"/>
      <c r="M7" s="34" t="s">
        <v>61</v>
      </c>
      <c r="N7" s="34" t="s">
        <v>106</v>
      </c>
      <c r="O7" s="34" t="s">
        <v>105</v>
      </c>
      <c r="S7" s="34" t="s">
        <v>61</v>
      </c>
      <c r="Y7" s="34" t="s">
        <v>61</v>
      </c>
      <c r="Z7" s="34" t="s">
        <v>106</v>
      </c>
      <c r="AA7" s="34" t="s">
        <v>105</v>
      </c>
      <c r="AE7" s="34" t="s">
        <v>61</v>
      </c>
      <c r="AF7" s="35"/>
      <c r="AQ7" s="35" t="s">
        <v>113</v>
      </c>
      <c r="AW7" s="34">
        <v>603</v>
      </c>
      <c r="AY7" s="34" t="s">
        <v>61</v>
      </c>
    </row>
    <row r="8" spans="1:55" x14ac:dyDescent="0.25">
      <c r="A8" s="19" t="s">
        <v>61</v>
      </c>
      <c r="B8" s="20">
        <v>44244</v>
      </c>
      <c r="C8" s="30">
        <v>603</v>
      </c>
      <c r="D8" s="21" t="s">
        <v>73</v>
      </c>
      <c r="E8" s="22">
        <v>4000</v>
      </c>
      <c r="H8" s="24"/>
      <c r="I8" s="24"/>
      <c r="J8" s="24"/>
      <c r="K8" s="24"/>
      <c r="S8" s="34" t="s">
        <v>62</v>
      </c>
      <c r="Y8" s="34" t="s">
        <v>62</v>
      </c>
      <c r="Z8" s="34" t="s">
        <v>106</v>
      </c>
      <c r="AA8" s="34" t="s">
        <v>105</v>
      </c>
      <c r="AE8" s="34"/>
      <c r="AF8" s="35" t="s">
        <v>107</v>
      </c>
    </row>
    <row r="9" spans="1:55" x14ac:dyDescent="0.25">
      <c r="A9" s="19" t="s">
        <v>61</v>
      </c>
      <c r="B9" s="20">
        <v>44245</v>
      </c>
      <c r="C9" s="30">
        <v>605</v>
      </c>
      <c r="D9" s="21" t="s">
        <v>75</v>
      </c>
      <c r="E9" s="22">
        <v>1000</v>
      </c>
    </row>
    <row r="10" spans="1:55" x14ac:dyDescent="0.25">
      <c r="A10" s="19" t="s">
        <v>61</v>
      </c>
      <c r="B10" s="20">
        <v>44251</v>
      </c>
      <c r="C10" s="30">
        <v>606</v>
      </c>
      <c r="D10" s="21" t="s">
        <v>76</v>
      </c>
      <c r="E10" s="22">
        <v>6000</v>
      </c>
      <c r="G10" s="12" t="s">
        <v>52</v>
      </c>
      <c r="H10" s="12" t="s">
        <v>53</v>
      </c>
      <c r="I10" s="12" t="s">
        <v>54</v>
      </c>
      <c r="J10" s="12" t="s">
        <v>55</v>
      </c>
      <c r="K10" s="12" t="s">
        <v>56</v>
      </c>
      <c r="M10" s="12" t="s">
        <v>52</v>
      </c>
      <c r="N10" s="12" t="s">
        <v>53</v>
      </c>
      <c r="O10" s="12" t="s">
        <v>54</v>
      </c>
      <c r="P10" s="12" t="s">
        <v>55</v>
      </c>
      <c r="Q10" s="12" t="s">
        <v>56</v>
      </c>
      <c r="S10" s="12" t="s">
        <v>52</v>
      </c>
      <c r="T10" s="12" t="s">
        <v>53</v>
      </c>
      <c r="U10" s="12" t="s">
        <v>54</v>
      </c>
      <c r="V10" s="12" t="s">
        <v>55</v>
      </c>
      <c r="W10" s="12" t="s">
        <v>56</v>
      </c>
      <c r="Y10" s="12" t="s">
        <v>52</v>
      </c>
      <c r="Z10" s="12" t="s">
        <v>53</v>
      </c>
      <c r="AA10" s="12" t="s">
        <v>54</v>
      </c>
      <c r="AB10" s="12" t="s">
        <v>55</v>
      </c>
      <c r="AC10" s="12" t="s">
        <v>56</v>
      </c>
      <c r="AE10" s="12" t="s">
        <v>52</v>
      </c>
      <c r="AF10" s="12" t="s">
        <v>53</v>
      </c>
      <c r="AG10" s="12" t="s">
        <v>54</v>
      </c>
      <c r="AH10" s="12" t="s">
        <v>55</v>
      </c>
      <c r="AI10" s="12" t="s">
        <v>56</v>
      </c>
      <c r="AQ10" s="12" t="s">
        <v>52</v>
      </c>
      <c r="AR10" s="12" t="s">
        <v>53</v>
      </c>
      <c r="AS10" s="12" t="s">
        <v>54</v>
      </c>
      <c r="AT10" s="12" t="s">
        <v>55</v>
      </c>
      <c r="AU10" s="12" t="s">
        <v>56</v>
      </c>
      <c r="AW10" s="12" t="s">
        <v>103</v>
      </c>
      <c r="AY10" s="12" t="s">
        <v>103</v>
      </c>
    </row>
    <row r="11" spans="1:55" x14ac:dyDescent="0.25">
      <c r="A11" s="19" t="s">
        <v>61</v>
      </c>
      <c r="B11" s="20">
        <v>44251</v>
      </c>
      <c r="C11" s="30">
        <v>607</v>
      </c>
      <c r="D11" s="21" t="s">
        <v>77</v>
      </c>
      <c r="E11" s="22">
        <v>6000</v>
      </c>
      <c r="G11" s="14">
        <f>DSUM(DataTable[#All],"Amount",G6:G7)</f>
        <v>102000</v>
      </c>
      <c r="H11" s="14"/>
      <c r="I11" s="14"/>
      <c r="J11" s="14"/>
      <c r="K11" s="14"/>
      <c r="M11" s="14">
        <f>DSUM(DataTable[#All],"Amount",M6:O7)</f>
        <v>38000</v>
      </c>
      <c r="N11" s="14">
        <f>DCOUNT(DataTable[#All],"Amount",M6:O7)</f>
        <v>7</v>
      </c>
      <c r="O11" s="14">
        <f>DAVERAGE(DataTable[#All],"Amount",M6:O7)</f>
        <v>5428.5714285714284</v>
      </c>
      <c r="P11" s="14">
        <f>DMAX(DataTable[#All],"Amount",M6:O7)</f>
        <v>8000</v>
      </c>
      <c r="Q11" s="14">
        <f>DMIN(DataTable[#All],"Amount",M6:O7)</f>
        <v>1000</v>
      </c>
      <c r="S11" s="14">
        <f>DSUM(DataTable[#All],"Amount",S6:S8)</f>
        <v>322241.80000000005</v>
      </c>
      <c r="T11" s="14">
        <f>DCOUNT(DataTable[#All],"Amount",S6:S8)</f>
        <v>29</v>
      </c>
      <c r="U11" s="14">
        <f>DAVERAGE(DataTable[#All],"Amount",S6:S8)</f>
        <v>11111.786206896553</v>
      </c>
      <c r="V11" s="14">
        <f>DMAX(DataTable[#All],"Amount",S6:S8)</f>
        <v>34970</v>
      </c>
      <c r="W11" s="14">
        <f>DMIN(DataTable[#All],"Amount",S6:S8)</f>
        <v>1000</v>
      </c>
      <c r="Y11" s="14">
        <f>DSUM(DataTable[#All],"Amount",Y6:AA8)</f>
        <v>229150.90000000002</v>
      </c>
      <c r="Z11" s="14">
        <f>DCOUNT(DataTable[#All],"Amount",Y6:AA8)</f>
        <v>15</v>
      </c>
      <c r="AA11" s="14">
        <f>DAVERAGE(DataTable[#All],"Amount",Y6:AA8)</f>
        <v>15276.726666666667</v>
      </c>
      <c r="AB11" s="14">
        <f>DMAX(DataTable[#All],"Amount",Y6:AA8)</f>
        <v>34970</v>
      </c>
      <c r="AC11" s="14">
        <f>DMIN(DataTable[#All],"Amount",Y6:AA8)</f>
        <v>1000</v>
      </c>
      <c r="AE11" s="40">
        <f>DSUM(DataTable[#All],"Amount",AE6:AF8)</f>
        <v>1129096.8999999997</v>
      </c>
      <c r="AF11" s="14">
        <f>DCOUNT(DataTable[#All],"Amount",AE6:AF8)</f>
        <v>63</v>
      </c>
      <c r="AG11" s="14">
        <f>DAVERAGE(DataTable[#All],"Amount",AE6:AF8)</f>
        <v>17922.17301587301</v>
      </c>
      <c r="AH11" s="14">
        <f>DMAX(DataTable[#All],"Amount",AE6:AF8)</f>
        <v>84200</v>
      </c>
      <c r="AI11" s="14">
        <f>DMIN(DataTable[#All],"Amount",AE6:AF8)</f>
        <v>126</v>
      </c>
      <c r="AQ11" s="14">
        <f>DSUM(DataTable[#All],5,$AQ$6:$AQ$7)</f>
        <v>367349.06</v>
      </c>
      <c r="AR11" s="14">
        <f>DCOUNT(DataTable[#All],5,$AQ$6:$AQ$7)</f>
        <v>13</v>
      </c>
      <c r="AS11" s="14">
        <f>DAVERAGE(DataTable[#All],5,$AQ$6:$AQ$7)</f>
        <v>28257.62</v>
      </c>
      <c r="AT11" s="14">
        <f>DMAX(DataTable[#All],5,$AQ$6:$AQ$7)</f>
        <v>77258.179999999993</v>
      </c>
      <c r="AU11" s="14">
        <f>DMIN(DataTable[#All],5,$AQ$6:$AQ$7)</f>
        <v>649.09</v>
      </c>
      <c r="AW11">
        <f>DGET(DataTable[#All],5,AW6:AW7)</f>
        <v>4000</v>
      </c>
      <c r="AY11" t="e">
        <f>DGET(DataTable[#All],5,AY6:AY7)</f>
        <v>#NUM!</v>
      </c>
    </row>
    <row r="12" spans="1:55" x14ac:dyDescent="0.25">
      <c r="A12" s="19" t="s">
        <v>62</v>
      </c>
      <c r="B12" s="20">
        <v>44215</v>
      </c>
      <c r="C12" s="30">
        <v>591</v>
      </c>
      <c r="D12" s="21" t="s">
        <v>78</v>
      </c>
      <c r="E12" s="22">
        <v>34970</v>
      </c>
      <c r="M12" s="14"/>
      <c r="N12" s="14"/>
      <c r="O12" s="14"/>
      <c r="P12" s="14"/>
      <c r="Q12" s="14"/>
      <c r="Y12" s="1"/>
    </row>
    <row r="13" spans="1:55" x14ac:dyDescent="0.25">
      <c r="A13" s="19" t="s">
        <v>62</v>
      </c>
      <c r="B13" s="20">
        <v>44217</v>
      </c>
      <c r="C13" s="30">
        <v>596</v>
      </c>
      <c r="D13" s="21" t="s">
        <v>79</v>
      </c>
      <c r="E13" s="22">
        <v>34545.449999999997</v>
      </c>
      <c r="S13" s="14"/>
      <c r="AE13" s="36" t="s">
        <v>121</v>
      </c>
      <c r="AF13" s="36" t="s">
        <v>124</v>
      </c>
    </row>
    <row r="14" spans="1:55" x14ac:dyDescent="0.25">
      <c r="A14" s="19" t="s">
        <v>62</v>
      </c>
      <c r="B14" s="20">
        <v>44252</v>
      </c>
      <c r="C14" s="30">
        <v>592</v>
      </c>
      <c r="D14" s="21" t="s">
        <v>80</v>
      </c>
      <c r="E14" s="22">
        <v>25196.36</v>
      </c>
      <c r="AE14" s="36" t="s">
        <v>122</v>
      </c>
      <c r="AF14" t="s">
        <v>61</v>
      </c>
      <c r="AG14" t="s">
        <v>62</v>
      </c>
      <c r="AH14" t="s">
        <v>63</v>
      </c>
      <c r="AI14" t="s">
        <v>64</v>
      </c>
      <c r="AJ14" t="s">
        <v>66</v>
      </c>
      <c r="AK14" t="s">
        <v>68</v>
      </c>
      <c r="AL14" t="s">
        <v>70</v>
      </c>
      <c r="AM14" t="s">
        <v>72</v>
      </c>
      <c r="AN14" t="s">
        <v>74</v>
      </c>
      <c r="AO14" t="s">
        <v>123</v>
      </c>
    </row>
    <row r="15" spans="1:55" x14ac:dyDescent="0.25">
      <c r="A15" s="19" t="s">
        <v>62</v>
      </c>
      <c r="B15" s="20">
        <v>44255</v>
      </c>
      <c r="C15" s="30">
        <v>569</v>
      </c>
      <c r="D15" s="21" t="s">
        <v>81</v>
      </c>
      <c r="E15" s="22">
        <v>24913.64</v>
      </c>
      <c r="AE15" s="37" t="s">
        <v>91</v>
      </c>
      <c r="AF15" s="39">
        <v>14000</v>
      </c>
      <c r="AG15" s="38"/>
      <c r="AH15" s="38"/>
      <c r="AI15" s="38"/>
      <c r="AJ15" s="38"/>
      <c r="AK15" s="38"/>
      <c r="AL15" s="38"/>
      <c r="AM15" s="38"/>
      <c r="AN15" s="38"/>
      <c r="AO15" s="38">
        <v>14000</v>
      </c>
    </row>
    <row r="16" spans="1:55" x14ac:dyDescent="0.25">
      <c r="A16" s="19" t="s">
        <v>62</v>
      </c>
      <c r="B16" s="20">
        <v>44255</v>
      </c>
      <c r="C16" s="30">
        <v>594</v>
      </c>
      <c r="D16" s="21" t="s">
        <v>82</v>
      </c>
      <c r="E16" s="22">
        <v>7000</v>
      </c>
      <c r="AE16" s="37" t="s">
        <v>89</v>
      </c>
      <c r="AF16" s="39">
        <v>15000</v>
      </c>
      <c r="AG16" s="38"/>
      <c r="AH16" s="38"/>
      <c r="AI16" s="38"/>
      <c r="AJ16" s="38"/>
      <c r="AK16" s="38"/>
      <c r="AL16" s="38">
        <v>3000</v>
      </c>
      <c r="AM16" s="38"/>
      <c r="AN16" s="38"/>
      <c r="AO16" s="38">
        <v>18000</v>
      </c>
    </row>
    <row r="17" spans="1:42" x14ac:dyDescent="0.25">
      <c r="A17" s="19" t="s">
        <v>62</v>
      </c>
      <c r="B17" s="20">
        <v>44265</v>
      </c>
      <c r="C17" s="30">
        <v>611</v>
      </c>
      <c r="D17" s="21" t="s">
        <v>83</v>
      </c>
      <c r="E17" s="22">
        <v>14545.45</v>
      </c>
      <c r="AE17" s="37" t="s">
        <v>99</v>
      </c>
      <c r="AF17" s="39"/>
      <c r="AG17" s="39"/>
      <c r="AH17" s="39"/>
      <c r="AI17" s="39"/>
      <c r="AJ17" s="39"/>
      <c r="AK17" s="39">
        <v>2660</v>
      </c>
      <c r="AL17" s="39"/>
      <c r="AM17" s="39"/>
      <c r="AN17" s="39"/>
      <c r="AO17" s="38">
        <v>2660</v>
      </c>
    </row>
    <row r="18" spans="1:42" x14ac:dyDescent="0.25">
      <c r="A18" s="19" t="s">
        <v>62</v>
      </c>
      <c r="B18" s="20">
        <v>44276</v>
      </c>
      <c r="C18" s="30">
        <v>614</v>
      </c>
      <c r="D18" s="21" t="s">
        <v>84</v>
      </c>
      <c r="E18" s="22">
        <v>17943.64</v>
      </c>
      <c r="AE18" s="37" t="s">
        <v>82</v>
      </c>
      <c r="AF18" s="39"/>
      <c r="AG18" s="39">
        <v>21545.45</v>
      </c>
      <c r="AH18" s="39"/>
      <c r="AI18" s="39">
        <v>154516.35999999999</v>
      </c>
      <c r="AJ18" s="39"/>
      <c r="AK18" s="39"/>
      <c r="AL18" s="39"/>
      <c r="AM18" s="39"/>
      <c r="AN18" s="39"/>
      <c r="AO18" s="38">
        <v>176061.81</v>
      </c>
      <c r="AP18" s="38"/>
    </row>
    <row r="19" spans="1:42" x14ac:dyDescent="0.25">
      <c r="A19" s="19" t="s">
        <v>62</v>
      </c>
      <c r="B19" s="20">
        <v>44286</v>
      </c>
      <c r="C19" s="30">
        <v>546</v>
      </c>
      <c r="D19" s="21" t="s">
        <v>85</v>
      </c>
      <c r="E19" s="22">
        <v>32036.36</v>
      </c>
      <c r="AE19" s="37" t="s">
        <v>80</v>
      </c>
      <c r="AF19" s="39"/>
      <c r="AG19" s="39">
        <v>25196.36</v>
      </c>
      <c r="AH19" s="39"/>
      <c r="AI19" s="39">
        <v>18946.36</v>
      </c>
      <c r="AJ19" s="39"/>
      <c r="AK19" s="39"/>
      <c r="AL19" s="39"/>
      <c r="AM19" s="39"/>
      <c r="AN19" s="39"/>
      <c r="AO19" s="38">
        <v>44142.720000000001</v>
      </c>
      <c r="AP19" s="38"/>
    </row>
    <row r="20" spans="1:42" x14ac:dyDescent="0.25">
      <c r="A20" s="19" t="s">
        <v>63</v>
      </c>
      <c r="B20" s="20">
        <v>44264</v>
      </c>
      <c r="C20" s="30">
        <v>610</v>
      </c>
      <c r="D20" s="21" t="s">
        <v>77</v>
      </c>
      <c r="E20" s="22">
        <v>84200</v>
      </c>
      <c r="AE20" s="37" t="s">
        <v>83</v>
      </c>
      <c r="AF20" s="39"/>
      <c r="AG20" s="39">
        <v>14545.45</v>
      </c>
      <c r="AH20" s="39"/>
      <c r="AI20" s="39"/>
      <c r="AJ20" s="39"/>
      <c r="AK20" s="39">
        <v>3165.4500000000003</v>
      </c>
      <c r="AL20" s="39"/>
      <c r="AM20" s="39"/>
      <c r="AN20" s="39"/>
      <c r="AO20" s="38">
        <v>17710.900000000001</v>
      </c>
      <c r="AP20" s="38"/>
    </row>
    <row r="21" spans="1:42" x14ac:dyDescent="0.25">
      <c r="A21" s="19" t="s">
        <v>64</v>
      </c>
      <c r="B21" s="20">
        <v>44265</v>
      </c>
      <c r="C21" s="30">
        <v>611</v>
      </c>
      <c r="D21" s="21" t="s">
        <v>78</v>
      </c>
      <c r="E21" s="22">
        <v>77258.179999999993</v>
      </c>
      <c r="AE21" s="37" t="s">
        <v>78</v>
      </c>
      <c r="AF21" s="39"/>
      <c r="AG21" s="39">
        <v>49515.45</v>
      </c>
      <c r="AH21" s="39"/>
      <c r="AI21" s="39">
        <v>77258.179999999993</v>
      </c>
      <c r="AJ21" s="39"/>
      <c r="AK21" s="39"/>
      <c r="AL21" s="39"/>
      <c r="AM21" s="39"/>
      <c r="AN21" s="39"/>
      <c r="AO21" s="38">
        <v>126773.62999999999</v>
      </c>
      <c r="AP21" s="38"/>
    </row>
    <row r="22" spans="1:42" x14ac:dyDescent="0.25">
      <c r="A22" s="19" t="s">
        <v>72</v>
      </c>
      <c r="B22" s="20">
        <v>44241</v>
      </c>
      <c r="C22" s="30">
        <v>575</v>
      </c>
      <c r="D22" s="21" t="s">
        <v>86</v>
      </c>
      <c r="E22" s="22">
        <v>8015.91</v>
      </c>
      <c r="AE22" s="37" t="s">
        <v>101</v>
      </c>
      <c r="AF22" s="39">
        <v>7000</v>
      </c>
      <c r="AG22" s="39"/>
      <c r="AH22" s="39"/>
      <c r="AI22" s="39"/>
      <c r="AJ22" s="39"/>
      <c r="AK22" s="39"/>
      <c r="AL22" s="39"/>
      <c r="AM22" s="39"/>
      <c r="AN22" s="39"/>
      <c r="AO22" s="38">
        <v>7000</v>
      </c>
      <c r="AP22" s="38"/>
    </row>
    <row r="23" spans="1:42" x14ac:dyDescent="0.25">
      <c r="A23" s="19" t="s">
        <v>72</v>
      </c>
      <c r="B23" s="20">
        <v>44259</v>
      </c>
      <c r="C23" s="30">
        <v>608</v>
      </c>
      <c r="D23" s="21" t="s">
        <v>86</v>
      </c>
      <c r="E23" s="22">
        <v>27272.73</v>
      </c>
      <c r="AE23" s="37" t="s">
        <v>79</v>
      </c>
      <c r="AF23" s="39"/>
      <c r="AG23" s="39">
        <v>34545.449999999997</v>
      </c>
      <c r="AH23" s="39"/>
      <c r="AI23" s="39">
        <v>12869.09</v>
      </c>
      <c r="AJ23" s="39"/>
      <c r="AK23" s="39"/>
      <c r="AL23" s="39"/>
      <c r="AM23" s="39"/>
      <c r="AN23" s="39"/>
      <c r="AO23" s="38">
        <v>47414.539999999994</v>
      </c>
      <c r="AP23" s="38"/>
    </row>
    <row r="24" spans="1:42" x14ac:dyDescent="0.25">
      <c r="A24" s="19" t="s">
        <v>61</v>
      </c>
      <c r="B24" s="20">
        <v>44292</v>
      </c>
      <c r="C24" s="30">
        <v>616</v>
      </c>
      <c r="D24" s="21" t="s">
        <v>87</v>
      </c>
      <c r="E24" s="22">
        <v>6000</v>
      </c>
      <c r="AE24" s="37" t="s">
        <v>86</v>
      </c>
      <c r="AF24" s="39"/>
      <c r="AG24" s="39"/>
      <c r="AH24" s="39"/>
      <c r="AI24" s="39"/>
      <c r="AJ24" s="39"/>
      <c r="AK24" s="39"/>
      <c r="AL24" s="39"/>
      <c r="AM24" s="39">
        <v>35288.639999999999</v>
      </c>
      <c r="AN24" s="39"/>
      <c r="AO24" s="38">
        <v>35288.639999999999</v>
      </c>
      <c r="AP24" s="38"/>
    </row>
    <row r="25" spans="1:42" x14ac:dyDescent="0.25">
      <c r="A25" s="19" t="s">
        <v>62</v>
      </c>
      <c r="B25" s="20">
        <v>44292</v>
      </c>
      <c r="C25" s="30">
        <v>611</v>
      </c>
      <c r="D25" s="21" t="s">
        <v>78</v>
      </c>
      <c r="E25" s="22">
        <v>14545.45</v>
      </c>
      <c r="AE25" s="37" t="s">
        <v>92</v>
      </c>
      <c r="AF25" s="39"/>
      <c r="AG25" s="39"/>
      <c r="AH25" s="39"/>
      <c r="AI25" s="39"/>
      <c r="AJ25" s="39"/>
      <c r="AK25" s="39">
        <v>707.27</v>
      </c>
      <c r="AL25" s="39"/>
      <c r="AM25" s="39">
        <v>54545.46</v>
      </c>
      <c r="AN25" s="39"/>
      <c r="AO25" s="38">
        <v>55252.729999999996</v>
      </c>
      <c r="AP25" s="38"/>
    </row>
    <row r="26" spans="1:42" x14ac:dyDescent="0.25">
      <c r="A26" s="19" t="s">
        <v>63</v>
      </c>
      <c r="B26" s="20">
        <v>44300</v>
      </c>
      <c r="C26" s="30">
        <v>618</v>
      </c>
      <c r="D26" s="21" t="s">
        <v>84</v>
      </c>
      <c r="E26" s="22">
        <v>36533.64</v>
      </c>
      <c r="AE26" s="37" t="s">
        <v>71</v>
      </c>
      <c r="AF26" s="39">
        <v>7000</v>
      </c>
      <c r="AG26" s="39"/>
      <c r="AH26" s="39"/>
      <c r="AI26" s="39"/>
      <c r="AJ26" s="39"/>
      <c r="AK26" s="39"/>
      <c r="AL26" s="39"/>
      <c r="AM26" s="39"/>
      <c r="AN26" s="39"/>
      <c r="AO26" s="38">
        <v>7000</v>
      </c>
      <c r="AP26" s="38"/>
    </row>
    <row r="27" spans="1:42" x14ac:dyDescent="0.25">
      <c r="A27" s="19" t="s">
        <v>63</v>
      </c>
      <c r="B27" s="20">
        <v>44310</v>
      </c>
      <c r="C27" s="30">
        <v>621</v>
      </c>
      <c r="D27" s="21" t="s">
        <v>88</v>
      </c>
      <c r="E27" s="22">
        <v>46845.45</v>
      </c>
      <c r="AE27" s="37" t="s">
        <v>69</v>
      </c>
      <c r="AF27" s="39">
        <v>6000</v>
      </c>
      <c r="AG27" s="39"/>
      <c r="AH27" s="39"/>
      <c r="AI27" s="39"/>
      <c r="AJ27" s="39">
        <v>10909.09</v>
      </c>
      <c r="AK27" s="39"/>
      <c r="AL27" s="39"/>
      <c r="AM27" s="39"/>
      <c r="AN27" s="39"/>
      <c r="AO27" s="38">
        <v>16909.09</v>
      </c>
      <c r="AP27" s="38"/>
    </row>
    <row r="28" spans="1:42" x14ac:dyDescent="0.25">
      <c r="A28" s="19" t="s">
        <v>64</v>
      </c>
      <c r="B28" s="20">
        <v>44292</v>
      </c>
      <c r="C28" s="30">
        <v>611</v>
      </c>
      <c r="D28" s="21" t="s">
        <v>82</v>
      </c>
      <c r="E28" s="22">
        <v>77258.179999999993</v>
      </c>
      <c r="AE28" s="37" t="s">
        <v>77</v>
      </c>
      <c r="AF28" s="39">
        <v>6000</v>
      </c>
      <c r="AG28" s="39"/>
      <c r="AH28" s="39">
        <v>84200</v>
      </c>
      <c r="AI28" s="39">
        <v>20719.09</v>
      </c>
      <c r="AJ28" s="39"/>
      <c r="AK28" s="39"/>
      <c r="AL28" s="39"/>
      <c r="AM28" s="39"/>
      <c r="AN28" s="39"/>
      <c r="AO28" s="38">
        <v>110919.09</v>
      </c>
      <c r="AP28" s="38"/>
    </row>
    <row r="29" spans="1:42" x14ac:dyDescent="0.25">
      <c r="A29" s="19" t="s">
        <v>64</v>
      </c>
      <c r="B29" s="20">
        <v>44293</v>
      </c>
      <c r="C29" s="30">
        <v>617</v>
      </c>
      <c r="D29" s="21" t="s">
        <v>77</v>
      </c>
      <c r="E29" s="22">
        <v>20719.09</v>
      </c>
      <c r="AE29" s="37" t="s">
        <v>102</v>
      </c>
      <c r="AF29" s="39"/>
      <c r="AG29" s="39"/>
      <c r="AH29" s="39"/>
      <c r="AI29" s="39"/>
      <c r="AJ29" s="39"/>
      <c r="AK29" s="39">
        <v>655</v>
      </c>
      <c r="AL29" s="39"/>
      <c r="AM29" s="39"/>
      <c r="AN29" s="39"/>
      <c r="AO29" s="38">
        <v>655</v>
      </c>
      <c r="AP29" s="38"/>
    </row>
    <row r="30" spans="1:42" x14ac:dyDescent="0.25">
      <c r="A30" s="19" t="s">
        <v>64</v>
      </c>
      <c r="B30" s="20">
        <v>44298</v>
      </c>
      <c r="C30" s="30">
        <v>612</v>
      </c>
      <c r="D30" s="21" t="s">
        <v>79</v>
      </c>
      <c r="E30" s="22">
        <v>12869.09</v>
      </c>
      <c r="AE30" s="37" t="s">
        <v>84</v>
      </c>
      <c r="AF30" s="39"/>
      <c r="AG30" s="39">
        <v>17943.64</v>
      </c>
      <c r="AH30" s="39">
        <v>36533.64</v>
      </c>
      <c r="AI30" s="39">
        <v>20047.28</v>
      </c>
      <c r="AJ30" s="39"/>
      <c r="AK30" s="39"/>
      <c r="AL30" s="39"/>
      <c r="AM30" s="39"/>
      <c r="AN30" s="39"/>
      <c r="AO30" s="38">
        <v>74524.56</v>
      </c>
      <c r="AP30" s="38"/>
    </row>
    <row r="31" spans="1:42" x14ac:dyDescent="0.25">
      <c r="A31" s="19" t="s">
        <v>70</v>
      </c>
      <c r="B31" s="20">
        <v>44340</v>
      </c>
      <c r="C31" s="30">
        <v>630</v>
      </c>
      <c r="D31" s="21" t="s">
        <v>89</v>
      </c>
      <c r="E31" s="22">
        <v>1000</v>
      </c>
      <c r="AE31" s="37" t="s">
        <v>93</v>
      </c>
      <c r="AF31" s="39"/>
      <c r="AG31" s="39"/>
      <c r="AH31" s="39"/>
      <c r="AI31" s="39"/>
      <c r="AJ31" s="39"/>
      <c r="AK31" s="39"/>
      <c r="AL31" s="39"/>
      <c r="AM31" s="39">
        <v>36363.64</v>
      </c>
      <c r="AN31" s="39"/>
      <c r="AO31" s="38">
        <v>36363.64</v>
      </c>
      <c r="AP31" s="38"/>
    </row>
    <row r="32" spans="1:42" x14ac:dyDescent="0.25">
      <c r="A32" s="19" t="s">
        <v>70</v>
      </c>
      <c r="B32" s="20">
        <v>44346</v>
      </c>
      <c r="C32" s="30">
        <v>630</v>
      </c>
      <c r="D32" s="21" t="s">
        <v>89</v>
      </c>
      <c r="E32" s="22">
        <v>1000</v>
      </c>
      <c r="AE32" s="37" t="s">
        <v>100</v>
      </c>
      <c r="AF32" s="39">
        <v>4000</v>
      </c>
      <c r="AG32" s="39"/>
      <c r="AH32" s="39"/>
      <c r="AI32" s="39"/>
      <c r="AJ32" s="39"/>
      <c r="AK32" s="39"/>
      <c r="AL32" s="39"/>
      <c r="AM32" s="39"/>
      <c r="AN32" s="39"/>
      <c r="AO32" s="38">
        <v>4000</v>
      </c>
      <c r="AP32" s="38"/>
    </row>
    <row r="33" spans="1:42" x14ac:dyDescent="0.25">
      <c r="A33" s="19" t="s">
        <v>70</v>
      </c>
      <c r="B33" s="20">
        <v>44346</v>
      </c>
      <c r="C33" s="30">
        <v>632</v>
      </c>
      <c r="D33" s="21" t="s">
        <v>90</v>
      </c>
      <c r="E33" s="22">
        <v>1000</v>
      </c>
      <c r="AE33" s="37" t="s">
        <v>73</v>
      </c>
      <c r="AF33" s="39">
        <v>4000</v>
      </c>
      <c r="AG33" s="39"/>
      <c r="AH33" s="39"/>
      <c r="AI33" s="39"/>
      <c r="AJ33" s="39"/>
      <c r="AK33" s="39"/>
      <c r="AL33" s="39"/>
      <c r="AM33" s="39"/>
      <c r="AN33" s="39"/>
      <c r="AO33" s="38">
        <v>4000</v>
      </c>
      <c r="AP33" s="38"/>
    </row>
    <row r="34" spans="1:42" x14ac:dyDescent="0.25">
      <c r="A34" s="19" t="s">
        <v>61</v>
      </c>
      <c r="B34" s="20">
        <v>44326</v>
      </c>
      <c r="C34" s="30">
        <v>623</v>
      </c>
      <c r="D34" s="21" t="s">
        <v>91</v>
      </c>
      <c r="E34" s="22">
        <v>7000</v>
      </c>
      <c r="AE34" s="37" t="s">
        <v>97</v>
      </c>
      <c r="AF34" s="39">
        <v>12000</v>
      </c>
      <c r="AG34" s="39"/>
      <c r="AH34" s="39"/>
      <c r="AI34" s="39"/>
      <c r="AJ34" s="39"/>
      <c r="AK34" s="39"/>
      <c r="AL34" s="39"/>
      <c r="AM34" s="39"/>
      <c r="AN34" s="39"/>
      <c r="AO34" s="38">
        <v>12000</v>
      </c>
      <c r="AP34" s="38"/>
    </row>
    <row r="35" spans="1:42" x14ac:dyDescent="0.25">
      <c r="A35" s="19" t="s">
        <v>61</v>
      </c>
      <c r="B35" s="20">
        <v>44327</v>
      </c>
      <c r="C35" s="30">
        <v>623</v>
      </c>
      <c r="D35" s="21" t="s">
        <v>91</v>
      </c>
      <c r="E35" s="22">
        <v>7000</v>
      </c>
      <c r="AE35" s="37" t="s">
        <v>90</v>
      </c>
      <c r="AF35" s="39"/>
      <c r="AG35" s="39"/>
      <c r="AH35" s="39"/>
      <c r="AI35" s="39"/>
      <c r="AJ35" s="39"/>
      <c r="AK35" s="39"/>
      <c r="AL35" s="39">
        <v>1000</v>
      </c>
      <c r="AM35" s="39"/>
      <c r="AN35" s="39"/>
      <c r="AO35" s="38">
        <v>1000</v>
      </c>
      <c r="AP35" s="38"/>
    </row>
    <row r="36" spans="1:42" x14ac:dyDescent="0.25">
      <c r="A36" s="19" t="s">
        <v>61</v>
      </c>
      <c r="B36" s="20">
        <v>44340</v>
      </c>
      <c r="C36" s="30">
        <v>630</v>
      </c>
      <c r="D36" s="21" t="s">
        <v>89</v>
      </c>
      <c r="E36" s="22">
        <v>5000</v>
      </c>
      <c r="AE36" s="37" t="s">
        <v>75</v>
      </c>
      <c r="AF36" s="39">
        <v>1000</v>
      </c>
      <c r="AG36" s="39"/>
      <c r="AH36" s="39"/>
      <c r="AI36" s="39"/>
      <c r="AJ36" s="39"/>
      <c r="AK36" s="39"/>
      <c r="AL36" s="39"/>
      <c r="AM36" s="39"/>
      <c r="AN36" s="39"/>
      <c r="AO36" s="38">
        <v>1000</v>
      </c>
      <c r="AP36" s="38"/>
    </row>
    <row r="37" spans="1:42" x14ac:dyDescent="0.25">
      <c r="A37" s="19" t="s">
        <v>61</v>
      </c>
      <c r="B37" s="20">
        <v>44346</v>
      </c>
      <c r="C37" s="30">
        <v>630</v>
      </c>
      <c r="D37" s="21" t="s">
        <v>89</v>
      </c>
      <c r="E37" s="22">
        <v>5000</v>
      </c>
      <c r="AE37" s="37" t="s">
        <v>98</v>
      </c>
      <c r="AF37" s="39"/>
      <c r="AG37" s="39"/>
      <c r="AH37" s="39"/>
      <c r="AI37" s="39">
        <v>9711.82</v>
      </c>
      <c r="AJ37" s="39"/>
      <c r="AK37" s="39"/>
      <c r="AL37" s="39"/>
      <c r="AM37" s="39"/>
      <c r="AN37" s="39"/>
      <c r="AO37" s="38">
        <v>9711.82</v>
      </c>
      <c r="AP37" s="38"/>
    </row>
    <row r="38" spans="1:42" x14ac:dyDescent="0.25">
      <c r="A38" s="19" t="s">
        <v>62</v>
      </c>
      <c r="B38" s="20">
        <v>44325</v>
      </c>
      <c r="C38" s="30">
        <v>611</v>
      </c>
      <c r="D38" s="21" t="s">
        <v>82</v>
      </c>
      <c r="E38" s="22">
        <v>14545.45</v>
      </c>
      <c r="AE38" s="37" t="s">
        <v>88</v>
      </c>
      <c r="AF38" s="39"/>
      <c r="AG38" s="39"/>
      <c r="AH38" s="39">
        <v>46845.45</v>
      </c>
      <c r="AI38" s="39"/>
      <c r="AJ38" s="39"/>
      <c r="AK38" s="39">
        <v>126</v>
      </c>
      <c r="AL38" s="39"/>
      <c r="AM38" s="39"/>
      <c r="AN38" s="39"/>
      <c r="AO38" s="38">
        <v>46971.45</v>
      </c>
      <c r="AP38" s="38"/>
    </row>
    <row r="39" spans="1:42" x14ac:dyDescent="0.25">
      <c r="A39" s="19" t="s">
        <v>64</v>
      </c>
      <c r="B39" s="20">
        <v>44325</v>
      </c>
      <c r="C39" s="30">
        <v>611</v>
      </c>
      <c r="D39" s="21" t="s">
        <v>82</v>
      </c>
      <c r="E39" s="22">
        <v>77258.179999999993</v>
      </c>
      <c r="AE39" s="37" t="s">
        <v>67</v>
      </c>
      <c r="AF39" s="39">
        <v>8000</v>
      </c>
      <c r="AG39" s="39"/>
      <c r="AH39" s="39"/>
      <c r="AI39" s="39"/>
      <c r="AJ39" s="39"/>
      <c r="AK39" s="39"/>
      <c r="AL39" s="39"/>
      <c r="AM39" s="39"/>
      <c r="AN39" s="39"/>
      <c r="AO39" s="38">
        <v>8000</v>
      </c>
      <c r="AP39" s="38"/>
    </row>
    <row r="40" spans="1:42" x14ac:dyDescent="0.25">
      <c r="A40" s="19" t="s">
        <v>64</v>
      </c>
      <c r="B40" s="20">
        <v>44335</v>
      </c>
      <c r="C40" s="30">
        <v>627</v>
      </c>
      <c r="D40" s="21" t="s">
        <v>84</v>
      </c>
      <c r="E40" s="22">
        <v>10023.64</v>
      </c>
      <c r="AE40" s="37" t="s">
        <v>81</v>
      </c>
      <c r="AF40" s="39"/>
      <c r="AG40" s="39">
        <v>24913.64</v>
      </c>
      <c r="AH40" s="39"/>
      <c r="AI40" s="39"/>
      <c r="AJ40" s="39"/>
      <c r="AK40" s="39"/>
      <c r="AL40" s="39"/>
      <c r="AM40" s="39"/>
      <c r="AN40" s="39"/>
      <c r="AO40" s="38">
        <v>24913.64</v>
      </c>
      <c r="AP40" s="38"/>
    </row>
    <row r="41" spans="1:42" x14ac:dyDescent="0.25">
      <c r="A41" s="19" t="s">
        <v>64</v>
      </c>
      <c r="B41" s="20">
        <v>44336</v>
      </c>
      <c r="C41" s="30">
        <v>627</v>
      </c>
      <c r="D41" s="21" t="s">
        <v>84</v>
      </c>
      <c r="E41" s="22">
        <v>10023.64</v>
      </c>
      <c r="AE41" s="37" t="s">
        <v>96</v>
      </c>
      <c r="AF41" s="39">
        <v>6000</v>
      </c>
      <c r="AG41" s="39"/>
      <c r="AH41" s="39"/>
      <c r="AI41" s="39"/>
      <c r="AJ41" s="39"/>
      <c r="AK41" s="39"/>
      <c r="AL41" s="39"/>
      <c r="AM41" s="39"/>
      <c r="AN41" s="39"/>
      <c r="AO41" s="38">
        <v>6000</v>
      </c>
      <c r="AP41" s="38"/>
    </row>
    <row r="42" spans="1:42" x14ac:dyDescent="0.25">
      <c r="A42" s="19" t="s">
        <v>64</v>
      </c>
      <c r="B42" s="20">
        <v>44340</v>
      </c>
      <c r="C42" s="30">
        <v>626</v>
      </c>
      <c r="D42" s="21" t="s">
        <v>85</v>
      </c>
      <c r="E42" s="22">
        <v>11909.09</v>
      </c>
      <c r="AE42" s="37" t="s">
        <v>95</v>
      </c>
      <c r="AF42" s="39"/>
      <c r="AG42" s="39"/>
      <c r="AH42" s="39"/>
      <c r="AI42" s="39"/>
      <c r="AJ42" s="39">
        <v>39090.910000000003</v>
      </c>
      <c r="AK42" s="39"/>
      <c r="AL42" s="39"/>
      <c r="AM42" s="39">
        <v>18181.82</v>
      </c>
      <c r="AN42" s="39"/>
      <c r="AO42" s="38">
        <v>57272.73</v>
      </c>
      <c r="AP42" s="38"/>
    </row>
    <row r="43" spans="1:42" x14ac:dyDescent="0.25">
      <c r="A43" s="19" t="s">
        <v>64</v>
      </c>
      <c r="B43" s="20">
        <v>44343</v>
      </c>
      <c r="C43" s="30">
        <v>625</v>
      </c>
      <c r="D43" s="21" t="s">
        <v>80</v>
      </c>
      <c r="E43" s="22">
        <v>18946.36</v>
      </c>
      <c r="AE43" s="37" t="s">
        <v>94</v>
      </c>
      <c r="AF43" s="39"/>
      <c r="AG43" s="39"/>
      <c r="AH43" s="39"/>
      <c r="AI43" s="39"/>
      <c r="AJ43" s="39"/>
      <c r="AK43" s="39"/>
      <c r="AL43" s="39"/>
      <c r="AM43" s="39">
        <v>5000</v>
      </c>
      <c r="AN43" s="39">
        <v>105605.45999999999</v>
      </c>
      <c r="AO43" s="38">
        <v>110605.45999999999</v>
      </c>
      <c r="AP43" s="38"/>
    </row>
    <row r="44" spans="1:42" x14ac:dyDescent="0.25">
      <c r="A44" s="19" t="s">
        <v>68</v>
      </c>
      <c r="B44" s="20">
        <v>44339</v>
      </c>
      <c r="C44" s="30">
        <v>628</v>
      </c>
      <c r="D44" s="21" t="s">
        <v>92</v>
      </c>
      <c r="E44" s="22">
        <v>707.27</v>
      </c>
      <c r="AE44" s="37" t="s">
        <v>87</v>
      </c>
      <c r="AF44" s="39">
        <v>6000</v>
      </c>
      <c r="AG44" s="39"/>
      <c r="AH44" s="39"/>
      <c r="AI44" s="39"/>
      <c r="AJ44" s="39"/>
      <c r="AK44" s="39"/>
      <c r="AL44" s="39"/>
      <c r="AM44" s="39"/>
      <c r="AN44" s="39"/>
      <c r="AO44" s="38">
        <v>6000</v>
      </c>
      <c r="AP44" s="38"/>
    </row>
    <row r="45" spans="1:42" x14ac:dyDescent="0.25">
      <c r="A45" s="19" t="s">
        <v>68</v>
      </c>
      <c r="B45" s="20">
        <v>44339</v>
      </c>
      <c r="C45" s="30">
        <v>629</v>
      </c>
      <c r="D45" s="21" t="s">
        <v>88</v>
      </c>
      <c r="E45" s="22">
        <v>126</v>
      </c>
      <c r="AE45" s="37" t="s">
        <v>76</v>
      </c>
      <c r="AF45" s="39">
        <v>6000</v>
      </c>
      <c r="AG45" s="39"/>
      <c r="AH45" s="39"/>
      <c r="AI45" s="39"/>
      <c r="AJ45" s="39"/>
      <c r="AK45" s="39"/>
      <c r="AL45" s="39"/>
      <c r="AM45" s="39"/>
      <c r="AN45" s="39"/>
      <c r="AO45" s="38">
        <v>6000</v>
      </c>
      <c r="AP45" s="38"/>
    </row>
    <row r="46" spans="1:42" x14ac:dyDescent="0.25">
      <c r="A46" s="19" t="s">
        <v>72</v>
      </c>
      <c r="B46" s="20">
        <v>44318</v>
      </c>
      <c r="C46" s="30">
        <v>608</v>
      </c>
      <c r="D46" s="21" t="s">
        <v>92</v>
      </c>
      <c r="E46" s="22">
        <v>27272.73</v>
      </c>
      <c r="AE46" s="37" t="s">
        <v>85</v>
      </c>
      <c r="AF46" s="39"/>
      <c r="AG46" s="39">
        <v>32036.36</v>
      </c>
      <c r="AH46" s="39"/>
      <c r="AI46" s="39">
        <v>11909.09</v>
      </c>
      <c r="AJ46" s="39"/>
      <c r="AK46" s="39"/>
      <c r="AL46" s="39"/>
      <c r="AM46" s="39"/>
      <c r="AN46" s="39"/>
      <c r="AO46" s="38">
        <v>43945.45</v>
      </c>
      <c r="AP46" s="38"/>
    </row>
    <row r="47" spans="1:42" x14ac:dyDescent="0.25">
      <c r="A47" s="19" t="s">
        <v>72</v>
      </c>
      <c r="B47" s="20">
        <v>44334</v>
      </c>
      <c r="C47" s="30">
        <v>586</v>
      </c>
      <c r="D47" s="21" t="s">
        <v>93</v>
      </c>
      <c r="E47" s="22">
        <v>18181.82</v>
      </c>
      <c r="AE47" s="37" t="s">
        <v>123</v>
      </c>
      <c r="AF47" s="38">
        <v>102000</v>
      </c>
      <c r="AG47" s="38">
        <v>220241.8</v>
      </c>
      <c r="AH47" s="38">
        <v>167579.09</v>
      </c>
      <c r="AI47" s="38">
        <v>325977.27</v>
      </c>
      <c r="AJ47" s="38">
        <v>50000</v>
      </c>
      <c r="AK47" s="38">
        <v>7313.7200000000012</v>
      </c>
      <c r="AL47" s="38">
        <v>4000</v>
      </c>
      <c r="AM47" s="38">
        <v>149379.56</v>
      </c>
      <c r="AN47" s="38">
        <v>105605.45999999999</v>
      </c>
      <c r="AO47" s="38">
        <v>1132096.8999999999</v>
      </c>
      <c r="AP47" s="38"/>
    </row>
    <row r="48" spans="1:42" x14ac:dyDescent="0.25">
      <c r="A48" s="19" t="s">
        <v>72</v>
      </c>
      <c r="B48" s="20">
        <v>44335</v>
      </c>
      <c r="C48" s="30">
        <v>586</v>
      </c>
      <c r="D48" s="21" t="s">
        <v>93</v>
      </c>
      <c r="E48" s="22">
        <v>18181.82</v>
      </c>
      <c r="AP48" s="38"/>
    </row>
    <row r="49" spans="1:42" x14ac:dyDescent="0.25">
      <c r="A49" s="19" t="s">
        <v>72</v>
      </c>
      <c r="B49" s="20">
        <v>44339</v>
      </c>
      <c r="C49" s="30">
        <v>608</v>
      </c>
      <c r="D49" s="21" t="s">
        <v>92</v>
      </c>
      <c r="E49" s="22">
        <v>27272.73</v>
      </c>
      <c r="AP49" s="38"/>
    </row>
    <row r="50" spans="1:42" x14ac:dyDescent="0.25">
      <c r="A50" s="19" t="s">
        <v>72</v>
      </c>
      <c r="B50" s="20">
        <v>44340</v>
      </c>
      <c r="C50" s="30">
        <v>631</v>
      </c>
      <c r="D50" s="21" t="s">
        <v>94</v>
      </c>
      <c r="E50" s="22">
        <v>5000</v>
      </c>
      <c r="AP50" s="38"/>
    </row>
    <row r="51" spans="1:42" x14ac:dyDescent="0.25">
      <c r="A51" s="19" t="s">
        <v>72</v>
      </c>
      <c r="B51" s="20">
        <v>44342</v>
      </c>
      <c r="C51" s="30">
        <v>586</v>
      </c>
      <c r="D51" s="21" t="s">
        <v>95</v>
      </c>
      <c r="E51" s="22">
        <v>18181.82</v>
      </c>
    </row>
    <row r="52" spans="1:42" x14ac:dyDescent="0.25">
      <c r="A52" s="19" t="s">
        <v>61</v>
      </c>
      <c r="B52" s="20">
        <v>44389</v>
      </c>
      <c r="C52" s="30">
        <v>653</v>
      </c>
      <c r="D52" s="21" t="s">
        <v>96</v>
      </c>
      <c r="E52" s="22">
        <v>6000</v>
      </c>
    </row>
    <row r="53" spans="1:42" x14ac:dyDescent="0.25">
      <c r="A53" s="19" t="s">
        <v>61</v>
      </c>
      <c r="B53" s="20">
        <v>44399</v>
      </c>
      <c r="C53" s="30">
        <v>658</v>
      </c>
      <c r="D53" s="21" t="s">
        <v>97</v>
      </c>
      <c r="E53" s="22">
        <v>6000</v>
      </c>
    </row>
    <row r="54" spans="1:42" x14ac:dyDescent="0.25">
      <c r="A54" s="19" t="s">
        <v>61</v>
      </c>
      <c r="B54" s="20">
        <v>44402</v>
      </c>
      <c r="C54" s="30">
        <v>658</v>
      </c>
      <c r="D54" s="21" t="s">
        <v>97</v>
      </c>
      <c r="E54" s="22">
        <v>6000</v>
      </c>
    </row>
    <row r="55" spans="1:42" x14ac:dyDescent="0.25">
      <c r="A55" s="19" t="s">
        <v>64</v>
      </c>
      <c r="B55" s="20">
        <v>44397</v>
      </c>
      <c r="C55" s="30">
        <v>654</v>
      </c>
      <c r="D55" s="21" t="s">
        <v>98</v>
      </c>
      <c r="E55" s="22">
        <v>9711.82</v>
      </c>
    </row>
    <row r="56" spans="1:42" x14ac:dyDescent="0.25">
      <c r="A56" s="19" t="s">
        <v>68</v>
      </c>
      <c r="B56" s="20">
        <v>44382</v>
      </c>
      <c r="C56" s="30">
        <v>646</v>
      </c>
      <c r="D56" s="21" t="s">
        <v>99</v>
      </c>
      <c r="E56" s="22">
        <v>2660</v>
      </c>
    </row>
    <row r="57" spans="1:42" x14ac:dyDescent="0.25">
      <c r="A57" s="19" t="s">
        <v>68</v>
      </c>
      <c r="B57" s="20">
        <v>44397</v>
      </c>
      <c r="C57" s="30">
        <v>657</v>
      </c>
      <c r="D57" s="21" t="s">
        <v>83</v>
      </c>
      <c r="E57" s="22">
        <v>2516.36</v>
      </c>
    </row>
    <row r="58" spans="1:42" x14ac:dyDescent="0.25">
      <c r="A58" s="19" t="s">
        <v>68</v>
      </c>
      <c r="B58" s="20">
        <v>44397</v>
      </c>
      <c r="C58" s="30">
        <v>657</v>
      </c>
      <c r="D58" s="21" t="s">
        <v>83</v>
      </c>
      <c r="E58" s="22">
        <v>649.09</v>
      </c>
    </row>
    <row r="59" spans="1:42" x14ac:dyDescent="0.25">
      <c r="A59" s="19" t="s">
        <v>74</v>
      </c>
      <c r="B59" s="20">
        <v>44397</v>
      </c>
      <c r="C59" s="30">
        <v>652</v>
      </c>
      <c r="D59" s="21" t="s">
        <v>94</v>
      </c>
      <c r="E59" s="22">
        <v>35201.82</v>
      </c>
    </row>
    <row r="60" spans="1:42" x14ac:dyDescent="0.25">
      <c r="A60" s="19" t="s">
        <v>74</v>
      </c>
      <c r="B60" s="20">
        <v>44399</v>
      </c>
      <c r="C60" s="30">
        <v>652</v>
      </c>
      <c r="D60" s="21" t="s">
        <v>94</v>
      </c>
      <c r="E60" s="22">
        <v>35201.82</v>
      </c>
    </row>
    <row r="61" spans="1:42" x14ac:dyDescent="0.25">
      <c r="A61" s="19" t="s">
        <v>74</v>
      </c>
      <c r="B61" s="20">
        <v>44403</v>
      </c>
      <c r="C61" s="30">
        <v>652</v>
      </c>
      <c r="D61" s="21" t="s">
        <v>94</v>
      </c>
      <c r="E61" s="22">
        <v>35201.82</v>
      </c>
    </row>
    <row r="62" spans="1:42" x14ac:dyDescent="0.25">
      <c r="A62" s="19" t="s">
        <v>66</v>
      </c>
      <c r="B62" s="20">
        <v>44383</v>
      </c>
      <c r="C62" s="30">
        <v>648</v>
      </c>
      <c r="D62" s="21" t="s">
        <v>95</v>
      </c>
      <c r="E62" s="22">
        <v>18181.82</v>
      </c>
    </row>
    <row r="63" spans="1:42" x14ac:dyDescent="0.25">
      <c r="A63" s="19" t="s">
        <v>66</v>
      </c>
      <c r="B63" s="20">
        <v>44402</v>
      </c>
      <c r="C63" s="30">
        <v>659</v>
      </c>
      <c r="D63" s="21" t="s">
        <v>69</v>
      </c>
      <c r="E63" s="22">
        <v>10909.09</v>
      </c>
    </row>
    <row r="64" spans="1:42" x14ac:dyDescent="0.25">
      <c r="A64" s="19" t="s">
        <v>70</v>
      </c>
      <c r="B64" s="20">
        <v>44355</v>
      </c>
      <c r="C64" s="30">
        <v>630</v>
      </c>
      <c r="D64" s="21" t="s">
        <v>89</v>
      </c>
      <c r="E64" s="22">
        <v>1000</v>
      </c>
    </row>
    <row r="65" spans="1:15" x14ac:dyDescent="0.25">
      <c r="A65" s="19" t="s">
        <v>61</v>
      </c>
      <c r="B65" s="20">
        <v>44355</v>
      </c>
      <c r="C65" s="30">
        <v>630</v>
      </c>
      <c r="D65" s="21" t="s">
        <v>89</v>
      </c>
      <c r="E65" s="22">
        <v>5000</v>
      </c>
    </row>
    <row r="66" spans="1:15" x14ac:dyDescent="0.25">
      <c r="A66" s="19" t="s">
        <v>61</v>
      </c>
      <c r="B66" s="20">
        <v>44364</v>
      </c>
      <c r="C66" s="30">
        <v>636</v>
      </c>
      <c r="D66" s="21" t="s">
        <v>100</v>
      </c>
      <c r="E66" s="22">
        <v>4000</v>
      </c>
    </row>
    <row r="67" spans="1:15" x14ac:dyDescent="0.25">
      <c r="A67" s="19" t="s">
        <v>61</v>
      </c>
      <c r="B67" s="20">
        <v>44367</v>
      </c>
      <c r="C67" s="30">
        <v>642</v>
      </c>
      <c r="D67" s="21" t="s">
        <v>101</v>
      </c>
      <c r="E67" s="22">
        <v>2000</v>
      </c>
    </row>
    <row r="68" spans="1:15" x14ac:dyDescent="0.25">
      <c r="A68" s="19" t="s">
        <v>61</v>
      </c>
      <c r="B68" s="20">
        <v>44370</v>
      </c>
      <c r="C68" s="30">
        <v>643</v>
      </c>
      <c r="D68" s="21" t="s">
        <v>101</v>
      </c>
      <c r="E68" s="22">
        <v>5000</v>
      </c>
    </row>
    <row r="69" spans="1:15" x14ac:dyDescent="0.25">
      <c r="A69" s="19" t="s">
        <v>68</v>
      </c>
      <c r="B69" s="20">
        <v>44356</v>
      </c>
      <c r="C69" s="30">
        <v>633</v>
      </c>
      <c r="D69" s="21" t="s">
        <v>102</v>
      </c>
      <c r="E69" s="22">
        <v>655</v>
      </c>
    </row>
    <row r="70" spans="1:15" x14ac:dyDescent="0.25">
      <c r="A70" s="19" t="s">
        <v>66</v>
      </c>
      <c r="B70" s="20">
        <v>44362</v>
      </c>
      <c r="C70" s="30">
        <v>635</v>
      </c>
      <c r="D70" s="21" t="s">
        <v>95</v>
      </c>
      <c r="E70" s="22">
        <v>20909.09</v>
      </c>
    </row>
    <row r="71" spans="1:15" x14ac:dyDescent="0.25">
      <c r="E71" s="26"/>
    </row>
    <row r="74" spans="1:15" x14ac:dyDescent="0.25">
      <c r="M74" s="27"/>
      <c r="N74" s="26"/>
      <c r="O74" s="26"/>
    </row>
  </sheetData>
  <conditionalFormatting sqref="H10:K10 I11:K11">
    <cfRule type="expression" dxfId="5" priority="6">
      <formula>ISBLANK(H$11)</formula>
    </cfRule>
  </conditionalFormatting>
  <conditionalFormatting sqref="N10:Q11">
    <cfRule type="expression" dxfId="4" priority="5">
      <formula>ISBLANK($M$11)</formula>
    </cfRule>
  </conditionalFormatting>
  <conditionalFormatting sqref="T10:W11">
    <cfRule type="expression" dxfId="3" priority="3">
      <formula>ISBLANK($S$11)</formula>
    </cfRule>
  </conditionalFormatting>
  <conditionalFormatting sqref="Z10:AC11">
    <cfRule type="expression" dxfId="2" priority="4">
      <formula>ISBLANK($Y$11)</formula>
    </cfRule>
  </conditionalFormatting>
  <conditionalFormatting sqref="AF10:AI11">
    <cfRule type="expression" dxfId="1" priority="2">
      <formula>ISBLANK($AE$11)</formula>
    </cfRule>
  </conditionalFormatting>
  <conditionalFormatting sqref="AR10:AU11">
    <cfRule type="expression" dxfId="0" priority="1">
      <formula>ISBLANK($AQ$11)</formula>
    </cfRule>
  </conditionalFormatting>
  <dataValidations disablePrompts="1" count="1">
    <dataValidation type="list" allowBlank="1" showInputMessage="1" showErrorMessage="1" sqref="G7" xr:uid="{2120DFFD-872F-4665-9E94-E77309678361}">
      <formula1>"Level 1,Level 2,Level 3,Level 4,Level 5,Level 6,Level 7,Level 8,Level 9"</formula1>
    </dataValidation>
  </dataValidations>
  <pageMargins left="0.7" right="0.7" top="0.75" bottom="0.75" header="0.3" footer="0.3"/>
  <pageSetup paperSize="9" orientation="portrait" verticalDpi="1200" r:id="rId2"/>
  <drawing r:id="rId3"/>
  <tableParts count="1">
    <tablePart r:id="rId4"/>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A8D3DE-88AA-41BC-8883-595425285605}">
  <dimension ref="A1:C28"/>
  <sheetViews>
    <sheetView showGridLines="0" workbookViewId="0">
      <selection activeCell="J9" sqref="J9"/>
    </sheetView>
  </sheetViews>
  <sheetFormatPr defaultRowHeight="15" x14ac:dyDescent="0.25"/>
  <cols>
    <col min="1" max="1" width="4" customWidth="1"/>
    <col min="2" max="2" width="46.28515625" customWidth="1"/>
    <col min="3" max="3" width="61" customWidth="1"/>
    <col min="4" max="4" width="1.42578125" customWidth="1"/>
  </cols>
  <sheetData>
    <row r="1" spans="1:3" s="8" customFormat="1" ht="51" customHeight="1" x14ac:dyDescent="0.25">
      <c r="A1" s="7" t="s">
        <v>0</v>
      </c>
    </row>
    <row r="3" spans="1:3" x14ac:dyDescent="0.25">
      <c r="B3" s="1" t="s">
        <v>1</v>
      </c>
    </row>
    <row r="4" spans="1:3" x14ac:dyDescent="0.25">
      <c r="B4" s="2" t="s">
        <v>2</v>
      </c>
      <c r="C4" s="3" t="s">
        <v>3</v>
      </c>
    </row>
    <row r="5" spans="1:3" x14ac:dyDescent="0.25">
      <c r="B5" s="2" t="s">
        <v>4</v>
      </c>
      <c r="C5" s="3" t="s">
        <v>5</v>
      </c>
    </row>
    <row r="6" spans="1:3" x14ac:dyDescent="0.25">
      <c r="B6" s="2" t="s">
        <v>6</v>
      </c>
      <c r="C6" s="3" t="s">
        <v>7</v>
      </c>
    </row>
    <row r="8" spans="1:3" x14ac:dyDescent="0.25">
      <c r="B8" s="1" t="s">
        <v>8</v>
      </c>
    </row>
    <row r="9" spans="1:3" x14ac:dyDescent="0.25">
      <c r="B9" s="2" t="s">
        <v>9</v>
      </c>
      <c r="C9" s="3" t="s">
        <v>10</v>
      </c>
    </row>
    <row r="11" spans="1:3" x14ac:dyDescent="0.25">
      <c r="B11" s="1" t="s">
        <v>11</v>
      </c>
    </row>
    <row r="12" spans="1:3" x14ac:dyDescent="0.25">
      <c r="B12" s="2" t="s">
        <v>12</v>
      </c>
      <c r="C12" s="3" t="s">
        <v>13</v>
      </c>
    </row>
    <row r="13" spans="1:3" x14ac:dyDescent="0.25">
      <c r="B13" s="2" t="s">
        <v>14</v>
      </c>
      <c r="C13" s="3" t="s">
        <v>15</v>
      </c>
    </row>
    <row r="14" spans="1:3" x14ac:dyDescent="0.25">
      <c r="B14" s="2" t="s">
        <v>16</v>
      </c>
      <c r="C14" s="3" t="s">
        <v>17</v>
      </c>
    </row>
    <row r="15" spans="1:3" x14ac:dyDescent="0.25">
      <c r="B15" s="2" t="s">
        <v>18</v>
      </c>
      <c r="C15" s="3" t="s">
        <v>19</v>
      </c>
    </row>
    <row r="16" spans="1:3" x14ac:dyDescent="0.25">
      <c r="B16" s="2" t="s">
        <v>20</v>
      </c>
      <c r="C16" s="3" t="s">
        <v>21</v>
      </c>
    </row>
    <row r="17" spans="2:3" x14ac:dyDescent="0.25">
      <c r="B17" s="2" t="s">
        <v>22</v>
      </c>
      <c r="C17" s="3" t="s">
        <v>23</v>
      </c>
    </row>
    <row r="18" spans="2:3" x14ac:dyDescent="0.25">
      <c r="B18" s="2" t="s">
        <v>24</v>
      </c>
      <c r="C18" s="3" t="s">
        <v>25</v>
      </c>
    </row>
    <row r="19" spans="2:3" x14ac:dyDescent="0.25">
      <c r="B19" s="2" t="s">
        <v>26</v>
      </c>
      <c r="C19" s="3" t="s">
        <v>27</v>
      </c>
    </row>
    <row r="20" spans="2:3" x14ac:dyDescent="0.25">
      <c r="B20" s="2" t="s">
        <v>28</v>
      </c>
      <c r="C20" s="3" t="s">
        <v>29</v>
      </c>
    </row>
    <row r="21" spans="2:3" x14ac:dyDescent="0.25">
      <c r="B21" s="2" t="s">
        <v>30</v>
      </c>
      <c r="C21" s="3" t="s">
        <v>31</v>
      </c>
    </row>
    <row r="22" spans="2:3" x14ac:dyDescent="0.25">
      <c r="B22" s="2" t="s">
        <v>32</v>
      </c>
      <c r="C22" s="3" t="s">
        <v>33</v>
      </c>
    </row>
    <row r="23" spans="2:3" x14ac:dyDescent="0.25">
      <c r="B23" s="2" t="s">
        <v>34</v>
      </c>
      <c r="C23" s="3" t="s">
        <v>35</v>
      </c>
    </row>
    <row r="24" spans="2:3" x14ac:dyDescent="0.25">
      <c r="B24" s="2" t="s">
        <v>36</v>
      </c>
      <c r="C24" s="3" t="s">
        <v>37</v>
      </c>
    </row>
    <row r="25" spans="2:3" x14ac:dyDescent="0.25">
      <c r="B25" s="2" t="s">
        <v>38</v>
      </c>
      <c r="C25" s="3" t="s">
        <v>39</v>
      </c>
    </row>
    <row r="26" spans="2:3" x14ac:dyDescent="0.25">
      <c r="B26" s="2"/>
      <c r="C26" s="3"/>
    </row>
    <row r="27" spans="2:3" x14ac:dyDescent="0.25">
      <c r="B27" s="1" t="s">
        <v>40</v>
      </c>
    </row>
    <row r="28" spans="2:3" x14ac:dyDescent="0.25">
      <c r="B28" s="2" t="s">
        <v>41</v>
      </c>
      <c r="C28" s="3" t="s">
        <v>42</v>
      </c>
    </row>
  </sheetData>
  <hyperlinks>
    <hyperlink ref="C5" r:id="rId1" xr:uid="{CBA3C5AE-F901-47B0-B67E-A1783E05F6E4}"/>
    <hyperlink ref="C6" r:id="rId2" xr:uid="{D7A546FB-FBA8-40D4-B30C-D5713B79236C}"/>
    <hyperlink ref="C19" r:id="rId3" xr:uid="{038998E4-0014-4A81-9203-5D2ADFA68058}"/>
    <hyperlink ref="C9" r:id="rId4" xr:uid="{59ED9355-3D75-41BB-B4EF-7AAAE7367134}"/>
    <hyperlink ref="C28" r:id="rId5" xr:uid="{EADAD965-8DC6-45D9-8D53-73D3EF04FEC7}"/>
    <hyperlink ref="C18" r:id="rId6" xr:uid="{F227F448-016C-426E-970F-EAAAF5E08AD1}"/>
  </hyperlinks>
  <pageMargins left="0.7" right="0.7" top="0.75" bottom="0.75" header="0.3" footer="0.3"/>
  <drawing r:id="rId7"/>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1 6 " ? > < D a t a M a s h u p   x m l n s = " h t t p : / / s c h e m a s . m i c r o s o f t . c o m / D a t a M a s h u p " > A A A A A B c D A A B Q S w M E F A A C A A g A U I X c U m 2 s 6 q 6 n A A A A + Q A A A B I A H A B D b 2 5 m a W c v U G F j a 2 F n Z S 5 4 b W w g o h g A K K A U A A A A A A A A A A A A A A A A A A A A A A A A A A A A h Y / R C o I w G E Z f R X b v / r V A S n 4 n 0 W 1 C E E W 3 Y y 4 d 6 Q w 3 0 3 f r o k f q F R L K 6 q 7 L 7 3 A u z v e 4 3 T E d 6 i q 4 6 t a Z x i Z k R h k J t F V N b m y R k M 6 f w g V J B W 6 l O s t C B 6 N s X T y 4 P C G l 9 5 c Y o O 9 7 2 s 9 p 0 x b A G Z v B M d v s V K l r S T 6 y + S + H x j o v r d J E 4 O E V I z h d R j T i E a O M M Y 4 w c c y M / T p 8 T K Y M 4 Q f i u q t 8 1 2 q h b b j a I 0 w T 4 X 1 D P A F Q S w M E F A A C A A g A U I X c U 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F C F 3 F I o i k e 4 D g A A A B E A A A A T A B w A R m 9 y b X V s Y X M v U 2 V j d G l v b j E u b S C i G A A o o B Q A A A A A A A A A A A A A A A A A A A A A A A A A A A A r T k 0 u y c z P U w i G 0 I b W A F B L A Q I t A B Q A A g A I A F C F 3 F J t r O q u p w A A A P k A A A A S A A A A A A A A A A A A A A A A A A A A A A B D b 2 5 m a W c v U G F j a 2 F n Z S 5 4 b W x Q S w E C L Q A U A A I A C A B Q h d x S D 8 r p q 6 Q A A A D p A A A A E w A A A A A A A A A A A A A A A A D z A A A A W 0 N v b n R l b n R f V H l w Z X N d L n h t b F B L A Q I t A B Q A A g A I A F C F 3 F I o i k e 4 D g A A A B E A A A A T A A A A A A A A A A A A A A A A A O Q B A A B G b 3 J t d W x h c y 9 T Z W N 0 a W 9 u M S 5 t U E s F B g A A A A A D A A M A w g A A A D 8 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C Y B A A A B A A A A 0 I y d 3 w E V 0 R G M e g D A T 8 K X 6 w E A A A B p t h r I Z T f 9 T 5 B P p U Q o q j + V A A A A A A I A A A A A A B B m A A A A A Q A A I A A A A L 3 Y R 2 k F z Y e E s s K H L 0 M q m E S U K R U W N W G y p p i t u E E G 0 Z / L A A A A A A 6 A A A A A A g A A I A A A A G t + X 4 5 S k g 9 W y O A s V Z u f Q Y a 9 c S 0 9 e M 2 2 D 9 o u U y a s K Y j R U A A A A B 6 E s a B u h c W 9 A F J o m U l t C b E e e m y X / v x C D h A 4 3 U U Y B q 0 n Y S A H d c 1 y c u x 8 y e x Y j M I B Z D b G e P E r a Z C v T r + s 8 N L L Z M a 5 b e S 9 I 9 x b s U r i 3 d U w y s 3 M Q A A A A D F T M m D 4 / x j M b e V h O T O / G u s R K C w A x 9 k 6 O D v q A Q b J C W B e i F r 9 v + V + N 3 7 G P 6 t / O 9 f J i i D z d A / I J 4 9 W h 4 p N R + F 8 2 Y Y = < / D a t a M a s h u p > 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76A9E49C56486844AEA3493470A3BA7F" ma:contentTypeVersion="10" ma:contentTypeDescription="Create a new document." ma:contentTypeScope="" ma:versionID="ee49642cd881f6af9bd43a54f5ae3499">
  <xsd:schema xmlns:xsd="http://www.w3.org/2001/XMLSchema" xmlns:xs="http://www.w3.org/2001/XMLSchema" xmlns:p="http://schemas.microsoft.com/office/2006/metadata/properties" xmlns:ns3="04ec5a1a-e29c-407e-9660-cb4eaaff03ab" xmlns:ns4="98587d8b-32ff-4694-8d3a-6f66eb643b0d" targetNamespace="http://schemas.microsoft.com/office/2006/metadata/properties" ma:root="true" ma:fieldsID="0128113e904f3f2ca999b84155b1dfd6" ns3:_="" ns4:_="">
    <xsd:import namespace="04ec5a1a-e29c-407e-9660-cb4eaaff03ab"/>
    <xsd:import namespace="98587d8b-32ff-4694-8d3a-6f66eb643b0d"/>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3:MediaServiceOCR"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4ec5a1a-e29c-407e-9660-cb4eaaff03a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8587d8b-32ff-4694-8d3a-6f66eb643b0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6F14EA0-1B09-4BA6-A1E0-FED8521C2BE1}">
  <ds:schemaRefs>
    <ds:schemaRef ds:uri="http://schemas.microsoft.com/sharepoint/v3/contenttype/forms"/>
  </ds:schemaRefs>
</ds:datastoreItem>
</file>

<file path=customXml/itemProps2.xml><?xml version="1.0" encoding="utf-8"?>
<ds:datastoreItem xmlns:ds="http://schemas.openxmlformats.org/officeDocument/2006/customXml" ds:itemID="{84B241E6-AE4C-4EA5-96CC-6E77ABF1BB4A}">
  <ds:schemaRefs>
    <ds:schemaRef ds:uri="http://schemas.microsoft.com/DataMashup"/>
  </ds:schemaRefs>
</ds:datastoreItem>
</file>

<file path=customXml/itemProps3.xml><?xml version="1.0" encoding="utf-8"?>
<ds:datastoreItem xmlns:ds="http://schemas.openxmlformats.org/officeDocument/2006/customXml" ds:itemID="{8C00B319-165B-4AE8-A6AE-EED707A1FDFE}">
  <ds:schemaRefs>
    <ds:schemaRef ds:uri="http://schemas.openxmlformats.org/package/2006/metadata/core-properties"/>
    <ds:schemaRef ds:uri="http://purl.org/dc/dcmitype/"/>
    <ds:schemaRef ds:uri="http://schemas.microsoft.com/office/2006/metadata/properties"/>
    <ds:schemaRef ds:uri="http://schemas.microsoft.com/office/2006/documentManagement/types"/>
    <ds:schemaRef ds:uri="http://schemas.microsoft.com/office/infopath/2007/PartnerControls"/>
    <ds:schemaRef ds:uri="04ec5a1a-e29c-407e-9660-cb4eaaff03ab"/>
    <ds:schemaRef ds:uri="http://purl.org/dc/elements/1.1/"/>
    <ds:schemaRef ds:uri="98587d8b-32ff-4694-8d3a-6f66eb643b0d"/>
    <ds:schemaRef ds:uri="http://www.w3.org/XML/1998/namespace"/>
    <ds:schemaRef ds:uri="http://purl.org/dc/terms/"/>
  </ds:schemaRefs>
</ds:datastoreItem>
</file>

<file path=customXml/itemProps4.xml><?xml version="1.0" encoding="utf-8"?>
<ds:datastoreItem xmlns:ds="http://schemas.openxmlformats.org/officeDocument/2006/customXml" ds:itemID="{CF6676B0-BE5C-4C14-974A-7289CF51102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4ec5a1a-e29c-407e-9660-cb4eaaff03ab"/>
    <ds:schemaRef ds:uri="98587d8b-32ff-4694-8d3a-6f66eb643b0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Copyright</vt:lpstr>
      <vt:lpstr>Database Functions</vt:lpstr>
      <vt:lpstr>More Resources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Mynda Treacy</dc:creator>
  <cp:lastModifiedBy>Philip Treacy</cp:lastModifiedBy>
  <dcterms:created xsi:type="dcterms:W3CDTF">2019-12-23T04:48:23Z</dcterms:created>
  <dcterms:modified xsi:type="dcterms:W3CDTF">2024-10-29T04:55:35Z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0x01010076A9E49C56486844AEA3493470A3BA7F</vt:lpwstr>
  </property>
</Properties>
</file>