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SUM Function Tricks/"/>
    </mc:Choice>
  </mc:AlternateContent>
  <xr:revisionPtr revIDLastSave="775" documentId="13_ncr:1_{EFC0857F-B336-C248-B683-EC94DB655D47}" xr6:coauthVersionLast="47" xr6:coauthVersionMax="47" xr10:uidLastSave="{0D666B72-6704-4493-AB21-D328A4D79529}"/>
  <bookViews>
    <workbookView xWindow="28680" yWindow="-120" windowWidth="29040" windowHeight="16440" xr2:uid="{00000000-000D-0000-FFFF-FFFF00000000}"/>
  </bookViews>
  <sheets>
    <sheet name="Copyright" sheetId="7" r:id="rId1"/>
    <sheet name="Conditions" sheetId="4" r:id="rId2"/>
    <sheet name="Searching Inside Text" sheetId="5" r:id="rId3"/>
    <sheet name="More Resources" sheetId="8" r:id="rId4"/>
  </sheets>
  <definedNames>
    <definedName name="_xlnm._FilterDatabase" localSheetId="2" hidden="1">'Searching Inside Text'!$B$8:$F$39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 a="1"/>
  <c r="C6" i="5" s="1"/>
  <c r="D6" i="5"/>
  <c r="D4" i="5"/>
  <c r="C4" i="5" a="1"/>
  <c r="C4" i="5" s="1"/>
  <c r="O21" i="4" a="1"/>
  <c r="O21" i="4" s="1"/>
  <c r="N21" i="4" a="1"/>
  <c r="P20" i="4"/>
  <c r="O20" i="4"/>
  <c r="N20" i="4"/>
  <c r="C7" i="4" a="1"/>
  <c r="C7" i="4" s="1"/>
  <c r="D8" i="4"/>
  <c r="R21" i="4" a="1"/>
  <c r="T20" i="4"/>
  <c r="S20" i="4"/>
  <c r="R20" i="4"/>
  <c r="K21" i="4" a="1"/>
  <c r="L20" i="4"/>
  <c r="K20" i="4"/>
  <c r="J20" i="4"/>
  <c r="C6" i="4"/>
  <c r="D6" i="4"/>
  <c r="D17" i="4"/>
  <c r="D13" i="4"/>
  <c r="D12" i="4"/>
  <c r="D11" i="4"/>
  <c r="D7" i="4"/>
  <c r="D5" i="4"/>
  <c r="D4" i="4"/>
  <c r="D18" i="4"/>
  <c r="D16" i="4"/>
  <c r="H21" i="4"/>
  <c r="C18" i="4" s="1" a="1"/>
  <c r="C18" i="4" s="1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C16" i="4" l="1"/>
  <c r="C17" i="4" a="1"/>
  <c r="C17" i="4" s="1"/>
  <c r="N21" i="4"/>
  <c r="P21" i="4" s="1"/>
  <c r="P23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22" i="4"/>
  <c r="P38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80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C13" i="4" a="1"/>
  <c r="C13" i="4" s="1"/>
  <c r="C12" i="4" a="1"/>
  <c r="C12" i="4" s="1"/>
  <c r="C8" i="4" a="1"/>
  <c r="C8" i="4" s="1"/>
  <c r="R21" i="4"/>
  <c r="S21" i="4" a="1"/>
  <c r="J21" i="4" a="1"/>
  <c r="J21" i="4" s="1"/>
  <c r="K21" i="4"/>
  <c r="C5" i="4" a="1"/>
  <c r="C5" i="4" s="1"/>
  <c r="C4" i="4"/>
  <c r="C11" i="4"/>
  <c r="P19" i="4" l="1"/>
  <c r="T69" i="4"/>
  <c r="T70" i="4"/>
  <c r="T71" i="4"/>
  <c r="T72" i="4"/>
  <c r="T73" i="4"/>
  <c r="T74" i="4"/>
  <c r="T38" i="4"/>
  <c r="T76" i="4"/>
  <c r="T77" i="4"/>
  <c r="T78" i="4"/>
  <c r="T79" i="4"/>
  <c r="T80" i="4"/>
  <c r="T68" i="4"/>
  <c r="T58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62" i="4"/>
  <c r="T39" i="4"/>
  <c r="T40" i="4"/>
  <c r="T42" i="4"/>
  <c r="T43" i="4"/>
  <c r="T44" i="4"/>
  <c r="T45" i="4"/>
  <c r="T46" i="4"/>
  <c r="T47" i="4"/>
  <c r="T48" i="4"/>
  <c r="T49" i="4"/>
  <c r="T50" i="4"/>
  <c r="T51" i="4"/>
  <c r="T53" i="4"/>
  <c r="T75" i="4"/>
  <c r="T56" i="4"/>
  <c r="T57" i="4"/>
  <c r="T63" i="4"/>
  <c r="T64" i="4"/>
  <c r="T66" i="4"/>
  <c r="T67" i="4"/>
  <c r="T54" i="4"/>
  <c r="T52" i="4"/>
  <c r="T55" i="4"/>
  <c r="T59" i="4"/>
  <c r="T60" i="4"/>
  <c r="T61" i="4"/>
  <c r="T65" i="4"/>
  <c r="T41" i="4"/>
  <c r="L21" i="4"/>
  <c r="S21" i="4"/>
  <c r="T21" i="4" s="1"/>
  <c r="L79" i="4"/>
  <c r="L77" i="4"/>
  <c r="L75" i="4"/>
  <c r="L73" i="4"/>
  <c r="L71" i="4"/>
  <c r="L68" i="4"/>
  <c r="L66" i="4"/>
  <c r="L63" i="4"/>
  <c r="L61" i="4"/>
  <c r="L58" i="4"/>
  <c r="L56" i="4"/>
  <c r="L51" i="4"/>
  <c r="L48" i="4"/>
  <c r="L26" i="4"/>
  <c r="L80" i="4"/>
  <c r="L78" i="4"/>
  <c r="L76" i="4"/>
  <c r="L74" i="4"/>
  <c r="L72" i="4"/>
  <c r="L69" i="4"/>
  <c r="L67" i="4"/>
  <c r="L65" i="4"/>
  <c r="L64" i="4"/>
  <c r="L62" i="4"/>
  <c r="L60" i="4"/>
  <c r="L59" i="4"/>
  <c r="L57" i="4"/>
  <c r="L55" i="4"/>
  <c r="L54" i="4"/>
  <c r="L53" i="4"/>
  <c r="L52" i="4"/>
  <c r="L50" i="4"/>
  <c r="L49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5" i="4"/>
  <c r="L24" i="4"/>
  <c r="L23" i="4"/>
  <c r="L22" i="4"/>
  <c r="L70" i="4"/>
  <c r="T19" i="4" l="1"/>
  <c r="L19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<sst xmlns="http://schemas.openxmlformats.org/spreadsheetml/2006/main" count="400" uniqueCount="174">
  <si>
    <t>Product</t>
  </si>
  <si>
    <t>Notebook</t>
  </si>
  <si>
    <t>Pen</t>
  </si>
  <si>
    <t>Folder</t>
  </si>
  <si>
    <t>Stapler</t>
  </si>
  <si>
    <t>West</t>
  </si>
  <si>
    <t>South</t>
  </si>
  <si>
    <t>East</t>
  </si>
  <si>
    <t>North</t>
  </si>
  <si>
    <t>Region</t>
  </si>
  <si>
    <t>Date</t>
  </si>
  <si>
    <t>Office Supplies</t>
  </si>
  <si>
    <t>T-Shirt</t>
  </si>
  <si>
    <t>Clothing</t>
  </si>
  <si>
    <t>Plush Toy</t>
  </si>
  <si>
    <t>Toys</t>
  </si>
  <si>
    <t>Mouse</t>
  </si>
  <si>
    <t>Electronics</t>
  </si>
  <si>
    <t>Jeans</t>
  </si>
  <si>
    <t>Jacket</t>
  </si>
  <si>
    <t>Monitor</t>
  </si>
  <si>
    <t>Puzzle</t>
  </si>
  <si>
    <t>Speaker</t>
  </si>
  <si>
    <t>Keyboard</t>
  </si>
  <si>
    <t>Action Figure</t>
  </si>
  <si>
    <t>Socks</t>
  </si>
  <si>
    <t>Board Game</t>
  </si>
  <si>
    <t>Units Sold</t>
  </si>
  <si>
    <t>Item</t>
  </si>
  <si>
    <t>Category</t>
  </si>
  <si>
    <t>very affordable and fast delivery</t>
  </si>
  <si>
    <t>CA</t>
  </si>
  <si>
    <t>Laptop Sleeve</t>
  </si>
  <si>
    <t>AU</t>
  </si>
  <si>
    <t>USB Hub</t>
  </si>
  <si>
    <t>US</t>
  </si>
  <si>
    <t>Bluetooth Speaker</t>
  </si>
  <si>
    <t>Wireless Mouse</t>
  </si>
  <si>
    <t>very affordable and not worth it</t>
  </si>
  <si>
    <t>Webcam</t>
  </si>
  <si>
    <t>not worth it and excellent packaging</t>
  </si>
  <si>
    <t>UK</t>
  </si>
  <si>
    <t>late shipment and not worth it</t>
  </si>
  <si>
    <t>excellent packaging and very affordable</t>
  </si>
  <si>
    <t>great quality and excellent packaging</t>
  </si>
  <si>
    <t>excellent packaging and terrible support</t>
  </si>
  <si>
    <t>works perfectly and great quality</t>
  </si>
  <si>
    <t>great quality and terrible support</t>
  </si>
  <si>
    <t>fast delivery and late shipment</t>
  </si>
  <si>
    <t>fast delivery and very affordable</t>
  </si>
  <si>
    <t>not worth it and terrible support</t>
  </si>
  <si>
    <t>fast delivery and great quality</t>
  </si>
  <si>
    <t>works perfectly and terrible support</t>
  </si>
  <si>
    <t>great quality and very affordable</t>
  </si>
  <si>
    <t>fast delivery and not worth it</t>
  </si>
  <si>
    <t>works perfectly and not worth it</t>
  </si>
  <si>
    <t>terrible support and not worth it</t>
  </si>
  <si>
    <t>Review</t>
  </si>
  <si>
    <t>Rating</t>
  </si>
  <si>
    <t>fast delivery</t>
  </si>
  <si>
    <t>very affordable</t>
  </si>
  <si>
    <t>not worth it</t>
  </si>
  <si>
    <t>terrible support</t>
  </si>
  <si>
    <t>late shipment</t>
  </si>
  <si>
    <t>great quality</t>
  </si>
  <si>
    <t>Sales Value</t>
  </si>
  <si>
    <t>Customer ID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</si>
  <si>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</si>
  <si>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</si>
  <si>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</si>
  <si>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</si>
  <si>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</si>
  <si>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</si>
  <si>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</si>
  <si>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</si>
  <si>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</si>
  <si>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</si>
  <si>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</si>
  <si>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</si>
  <si>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</si>
  <si>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</si>
  <si>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</si>
  <si>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</si>
  <si>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</si>
  <si>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</si>
  <si>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</si>
  <si>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</si>
  <si>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</si>
  <si>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</si>
  <si>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</si>
  <si>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</si>
  <si>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</si>
  <si>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</si>
  <si>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</si>
  <si>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</si>
  <si>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</si>
  <si>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</si>
  <si>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</si>
  <si>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Conditional Count</t>
  </si>
  <si>
    <t>AND Criteria</t>
  </si>
  <si>
    <t>Conditional Sums</t>
  </si>
  <si>
    <t>Conditional Average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</si>
  <si>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</si>
  <si>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</si>
  <si>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</si>
  <si>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</si>
  <si>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</si>
  <si>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</si>
  <si>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</si>
  <si>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</si>
  <si>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</si>
  <si>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</si>
  <si>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</si>
  <si>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</si>
  <si>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</si>
  <si>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</si>
  <si>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</si>
  <si>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</si>
  <si>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</si>
  <si>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</si>
  <si>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</si>
  <si>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</si>
  <si>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</si>
  <si>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</si>
  <si>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</si>
  <si>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</si>
  <si>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</si>
  <si>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</si>
  <si>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</si>
  <si>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</si>
  <si>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</si>
  <si>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</si>
  <si>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</si>
  <si>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</si>
  <si>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</si>
  <si>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</si>
  <si>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</si>
  <si>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</si>
  <si>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</si>
  <si>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PowerPoint</t>
  </si>
  <si>
    <t>https://www.myonlinetraininghub.com/microsoft-powerpoint-course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</si>
  <si>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</si>
  <si>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</si>
  <si>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</si>
  <si>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</si>
  <si>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</si>
  <si>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</si>
  <si>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</si>
  <si>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</si>
  <si>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</si>
  <si>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</si>
  <si>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</si>
  <si>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</si>
  <si>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</si>
  <si>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</si>
  <si>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</si>
  <si>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</si>
  <si>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</si>
  <si>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</si>
  <si>
    <t>Conditonal Sums</t>
  </si>
  <si>
    <t>Search Inside Text</t>
  </si>
  <si>
    <t>OR Criteria (+)</t>
  </si>
  <si>
    <t>AND Criteria (*)</t>
  </si>
  <si>
    <t>Feedback</t>
  </si>
  <si>
    <t>Fast</t>
  </si>
  <si>
    <r>
      <t xml:space="preserve">Fast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 Affordable</t>
    </r>
  </si>
  <si>
    <t>Unit Price</t>
  </si>
  <si>
    <t>Conditional count - AND Criteria</t>
  </si>
  <si>
    <t>Conditional Count - OR Criteria - Same Column</t>
  </si>
  <si>
    <t>Conditional Count - OR Criteria - Different Columns</t>
  </si>
  <si>
    <t>Excel for Data Analysts Fast Track</t>
  </si>
  <si>
    <t>Copilot Essentials</t>
  </si>
  <si>
    <t>https://www.myonlinetraininghub.com/copilot-essentials-course</t>
  </si>
  <si>
    <t>https://www.myonlinetraininghub.com/excel-data-analyst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</si>
</sst>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[$-409]mmmm\ d\,\ yyyy;@"/>
    <numFmt numFmtId="166" formatCode="@*.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28"/>
      <color theme="0"/>
      <name val="Segoe UI Light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Segoe UI"/>
      <family val="2"/>
    </font>
    <font>
      <sz val="12"/>
      <color theme="6"/>
      <name val="Segoe U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0" applyFont="1" applyBorder="1"/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64" fontId="0" fillId="0" borderId="0" xfId="1" applyNumberFormat="1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0" xfId="0" applyFont="1"/>
    <xf numFmtId="166" fontId="0" fillId="0" borderId="0" xfId="0" applyNumberFormat="1" applyAlignment="1">
      <alignment horizontal="left" indent="1"/>
    </xf>
    <xf numFmtId="0" fontId="3" fillId="0" borderId="0" xfId="2"/>
    <xf numFmtId="0" fontId="8" fillId="2" borderId="0" xfId="0" applyFont="1" applyFill="1"/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9" fillId="0" borderId="0" xfId="0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 indent="1"/>
    </xf>
  </cellXfs>
  <cellStyles count="3">
    <cellStyle name="Comma" xfId="1" builtinId="3"/>
    <cellStyle name="Hyperlink" xfId="2" builtinId="8"/>
    <cellStyle name="Normal" xfId="0" builtinId="0"/>
  </cellStyles>
  <dxfs count="14">
    <dxf>
      <font>
        <color theme="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4" formatCode="&quot;$&quot;#,##0.00"/>
    </dxf>
    <dxf>
      <numFmt numFmtId="164" formatCode="&quot;$&quot;#,##0.00"/>
    </dxf>
    <dxf>
      <numFmt numFmtId="165" formatCode="[$-409]mmmm\ d\,\ yyyy;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sum-with-or-criteria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K33AQnL_cYA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7" Type="http://schemas.openxmlformats.org/officeDocument/2006/relationships/image" Target="../media/image2.svg"/><Relationship Id="rId2" Type="http://schemas.openxmlformats.org/officeDocument/2006/relationships/image" Target="../media/image3.png"/><Relationship Id="rId1" Type="http://schemas.openxmlformats.org/officeDocument/2006/relationships/hyperlink" Target="https://www.myonlinetraininghub.com/excel-sum-with-or-criteria" TargetMode="External"/><Relationship Id="rId6" Type="http://schemas.openxmlformats.org/officeDocument/2006/relationships/image" Target="../media/image1.png"/><Relationship Id="rId5" Type="http://schemas.openxmlformats.org/officeDocument/2006/relationships/hyperlink" Target="https://www.myonlinetraininghub.com/" TargetMode="External"/><Relationship Id="rId4" Type="http://schemas.openxmlformats.org/officeDocument/2006/relationships/hyperlink" Target="https://youtu.be/K33AQnL_cYA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0</xdr:row>
      <xdr:rowOff>19050</xdr:rowOff>
    </xdr:from>
    <xdr:to>
      <xdr:col>16</xdr:col>
      <xdr:colOff>555181</xdr:colOff>
      <xdr:row>0</xdr:row>
      <xdr:rowOff>635279</xdr:rowOff>
    </xdr:to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A47661-96B0-47A1-82AB-28C93CFAC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9217" b="9557"/>
        <a:stretch>
          <a:fillRect/>
        </a:stretch>
      </xdr:blipFill>
      <xdr:spPr>
        <a:xfrm>
          <a:off x="6219825" y="19050"/>
          <a:ext cx="3803206" cy="6162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813773</xdr:colOff>
      <xdr:row>0</xdr:row>
      <xdr:rowOff>0</xdr:rowOff>
    </xdr:from>
    <xdr:to>
      <xdr:col>11</xdr:col>
      <xdr:colOff>308274</xdr:colOff>
      <xdr:row>0</xdr:row>
      <xdr:rowOff>586540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F09B2234-435B-4C13-B826-B072DDDE3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t="9851" b="8868"/>
        <a:stretch>
          <a:fillRect/>
        </a:stretch>
      </xdr:blipFill>
      <xdr:spPr>
        <a:xfrm>
          <a:off x="7055155" y="0"/>
          <a:ext cx="3830882" cy="586540"/>
        </a:xfrm>
        <a:prstGeom prst="rect">
          <a:avLst/>
        </a:prstGeom>
      </xdr:spPr>
    </xdr:pic>
    <xdr:clientData/>
  </xdr:twoCellAnchor>
  <xdr:twoCellAnchor editAs="absolute">
    <xdr:from>
      <xdr:col>3</xdr:col>
      <xdr:colOff>809625</xdr:colOff>
      <xdr:row>0</xdr:row>
      <xdr:rowOff>152400</xdr:rowOff>
    </xdr:from>
    <xdr:to>
      <xdr:col>5</xdr:col>
      <xdr:colOff>219075</xdr:colOff>
      <xdr:row>0</xdr:row>
      <xdr:rowOff>447675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8CEE20-FE4A-425B-A6DD-CB76DCA45CF4}"/>
            </a:ext>
          </a:extLst>
        </xdr:cNvPr>
        <xdr:cNvGrpSpPr/>
      </xdr:nvGrpSpPr>
      <xdr:grpSpPr>
        <a:xfrm>
          <a:off x="3438525" y="15240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8AF8988-8B79-D66E-D2AB-A04D82599D7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4284228E-61C5-8037-206F-3B88EFCB32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361949</xdr:colOff>
      <xdr:row>0</xdr:row>
      <xdr:rowOff>152400</xdr:rowOff>
    </xdr:from>
    <xdr:to>
      <xdr:col>6</xdr:col>
      <xdr:colOff>800099</xdr:colOff>
      <xdr:row>0</xdr:row>
      <xdr:rowOff>447675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12547B4-69DE-4EFB-ADF3-F061DEB95D34}"/>
            </a:ext>
          </a:extLst>
        </xdr:cNvPr>
        <xdr:cNvGrpSpPr/>
      </xdr:nvGrpSpPr>
      <xdr:grpSpPr>
        <a:xfrm>
          <a:off x="4743449" y="152400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CF1E649A-2687-A772-E693-882828ED983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0FA788E-6338-8BA5-565C-6E291D56916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3449F798-4E0F-3084-F882-E882D0B5E36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6F101D12-EEA1-F307-B95A-049039E4F87D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66675</xdr:colOff>
      <xdr:row>0</xdr:row>
      <xdr:rowOff>171450</xdr:rowOff>
    </xdr:from>
    <xdr:to>
      <xdr:col>5</xdr:col>
      <xdr:colOff>485775</xdr:colOff>
      <xdr:row>0</xdr:row>
      <xdr:rowOff>466725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74D04-D273-4694-8814-958E2FF45AF6}"/>
            </a:ext>
          </a:extLst>
        </xdr:cNvPr>
        <xdr:cNvGrpSpPr/>
      </xdr:nvGrpSpPr>
      <xdr:grpSpPr>
        <a:xfrm>
          <a:off x="3276600" y="17145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B672364B-C505-EFE5-2577-ED0F65FBB32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48AFCFB8-3186-9CD9-120D-ACD301410B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628649</xdr:colOff>
      <xdr:row>0</xdr:row>
      <xdr:rowOff>171450</xdr:rowOff>
    </xdr:from>
    <xdr:to>
      <xdr:col>5</xdr:col>
      <xdr:colOff>1990724</xdr:colOff>
      <xdr:row>0</xdr:row>
      <xdr:rowOff>466725</xdr:rowOff>
    </xdr:to>
    <xdr:grpSp>
      <xdr:nvGrpSpPr>
        <xdr:cNvPr id="6" name="Group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CD1DFE5-BCE3-47E3-90B3-C67B51329E21}"/>
            </a:ext>
          </a:extLst>
        </xdr:cNvPr>
        <xdr:cNvGrpSpPr/>
      </xdr:nvGrpSpPr>
      <xdr:grpSpPr>
        <a:xfrm>
          <a:off x="4581524" y="171450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2E069AF6-AC4E-C153-80C2-58A8FFEC651E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E54C3D4E-9188-43EE-9571-36F92F1EEC3B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6FC26AC9-1689-8D90-35D6-541114CA71F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DC14E46F-A671-CE19-B06F-9DA0982559D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oneCell">
    <xdr:from>
      <xdr:col>5</xdr:col>
      <xdr:colOff>2441216</xdr:colOff>
      <xdr:row>0</xdr:row>
      <xdr:rowOff>0</xdr:rowOff>
    </xdr:from>
    <xdr:to>
      <xdr:col>12</xdr:col>
      <xdr:colOff>234147</xdr:colOff>
      <xdr:row>0</xdr:row>
      <xdr:rowOff>616229</xdr:rowOff>
    </xdr:to>
    <xdr:pic>
      <xdr:nvPicPr>
        <xdr:cNvPr id="11" name="Graphic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52AA5D-3EE2-4DDB-A2FF-FCBA7E537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rcRect t="9217" b="9557"/>
        <a:stretch>
          <a:fillRect/>
        </a:stretch>
      </xdr:blipFill>
      <xdr:spPr>
        <a:xfrm>
          <a:off x="6394091" y="0"/>
          <a:ext cx="3803206" cy="6162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2188019</xdr:colOff>
      <xdr:row>0</xdr:row>
      <xdr:rowOff>0</xdr:rowOff>
    </xdr:from>
    <xdr:to>
      <xdr:col>7</xdr:col>
      <xdr:colOff>0</xdr:colOff>
      <xdr:row>0</xdr:row>
      <xdr:rowOff>616229</xdr:rowOff>
    </xdr:to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6E30B-C77A-4B6B-A81D-CBC439197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9217" b="9557"/>
        <a:stretch>
          <a:fillRect/>
        </a:stretch>
      </xdr:blipFill>
      <xdr:spPr>
        <a:xfrm>
          <a:off x="5540819" y="0"/>
          <a:ext cx="3803206" cy="616229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45BC34-FC1E-4BF9-90F7-8F7EC5019E9B}" name="Sales" displayName="Sales" ref="B20:H80" totalsRowShown="0" headerRowDxfId="13" headerRowBorderDxfId="12">
  <autoFilter ref="B20:H80" xr:uid="{7245BC34-FC1E-4BF9-90F7-8F7EC5019E9B}"/>
  <tableColumns count="7">
    <tableColumn id="1" xr3:uid="{15CC2914-D37F-4E2E-A4C6-D06278CF13B5}" name="Date" dataDxfId="11"/>
    <tableColumn id="2" xr3:uid="{3045FE8F-E04B-4548-84EC-49CE000C2CC7}" name="Category"/>
    <tableColumn id="3" xr3:uid="{9F1E34C8-774B-42C2-A2CD-0A3426F643DA}" name="Item"/>
    <tableColumn id="4" xr3:uid="{0B171654-98DA-407B-B3BA-E3E0BAC353F2}" name="Region"/>
    <tableColumn id="5" xr3:uid="{BF52A1CF-BFBF-4A27-BEA7-CF199CE9C69A}" name="Units Sold"/>
    <tableColumn id="6" xr3:uid="{AC156D49-ED78-4A34-91F9-A33D84A3A31D}" name="Unit Price" dataDxfId="10"/>
    <tableColumn id="7" xr3:uid="{35C8B8C9-63D7-420E-B3F6-D20C6D6C4F6B}" name="Sales Value" dataDxfId="9">
      <calculatedColumnFormula>Sales[[#This Row],[Units Sold]]*Sales[[#This Row],[Unit Price]]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8B46DC-064C-4EC5-AC42-2891F5925558}" name="Reviews" displayName="Reviews" ref="B8:F39" totalsRowShown="0" headerRowDxfId="8" headerRowBorderDxfId="7" tableBorderDxfId="6">
  <autoFilter ref="B8:F39" xr:uid="{1EAACA41-BA6C-9A42-90D4-5E0E64E65EE4}"/>
  <tableColumns count="5">
    <tableColumn id="1" xr3:uid="{6CCB05B6-2DE4-40F8-9B35-3D9D9A32EFA2}" name="Customer ID"/>
    <tableColumn id="2" xr3:uid="{ADB88DED-45B9-469D-A05D-93C97A778CA1}" name="Product"/>
    <tableColumn id="3" xr3:uid="{C9FF9AA2-683D-4B2D-A0F1-EE7385F33671}" name="Region" dataDxfId="5"/>
    <tableColumn id="4" xr3:uid="{36DE339D-B1D6-4A2C-AA67-8BACBD671964}" name="Rating" dataDxfId="4"/>
    <tableColumn id="5" xr3:uid="{13AFDFD8-214C-4D63-A04A-E571425B2476}" name="Review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excel-webinars" TargetMode="External"/><Relationship Id="rId21" Type="http://schemas.openxmlformats.org/officeDocument/2006/relationships/hyperlink" Target="https://www.myonlinetraininghub.com/excel-data-analyst" TargetMode="External"/><Relationship Id="rId7" Type="http://schemas.openxmlformats.org/officeDocument/2006/relationships/hyperlink" Target="https://www.myonlinetraininghub.com/excel-dashboard-course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power-bi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unctions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s://www.myonlinetraininghub.com/excel-forum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Relationship Id="rId2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B5F5-BAAD-4D3D-8680-92A7F8BC0D7C}">
  <sheetPr codeName="Sheet1"/>
  <dimension ref="A1:Q30"/>
  <sheetViews>
    <sheetView showGridLines="0" showRowColHeaders="0" tabSelected="1" workbookViewId="0">
      <selection activeCell="M5" sqref="M5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10"/>
      <c r="B1" s="10" t="s">
        <v>102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5"/>
    <row r="3" spans="1:17" ht="18.75" x14ac:dyDescent="0.3">
      <c r="B3" s="11" t="s">
        <v>103</v>
      </c>
    </row>
    <row r="4" spans="1:17" ht="18.75" x14ac:dyDescent="0.25">
      <c r="B4" s="12" t="s">
        <v>104</v>
      </c>
    </row>
    <row r="5" spans="1:17" ht="18.75" x14ac:dyDescent="0.25">
      <c r="B5" s="12" t="s">
        <v>105</v>
      </c>
    </row>
    <row r="6" spans="1:17" ht="18.75" x14ac:dyDescent="0.25">
      <c r="B6" s="12" t="s">
        <v>106</v>
      </c>
    </row>
    <row r="7" spans="1:17" ht="18.75" x14ac:dyDescent="0.25">
      <c r="B7" s="12"/>
    </row>
    <row r="8" spans="1:17" ht="18.75" x14ac:dyDescent="0.25">
      <c r="B8" s="12" t="s">
        <v>107</v>
      </c>
    </row>
    <row r="9" spans="1:17" x14ac:dyDescent="0.25"/>
    <row r="10" spans="1:17" ht="18.75" x14ac:dyDescent="0.25">
      <c r="B10" s="12" t="s">
        <v>108</v>
      </c>
    </row>
    <row r="11" spans="1:17" ht="18.75" x14ac:dyDescent="0.25">
      <c r="B11" s="12" t="s">
        <v>109</v>
      </c>
    </row>
    <row r="30" spans="2:2" hidden="1" x14ac:dyDescent="0.25">
      <c r="B30" t="s">
        <v>110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560D-5C78-F849-8A90-EC3B3F8DF5DA}">
  <sheetPr codeName="Sheet2"/>
  <dimension ref="B1:U80"/>
  <sheetViews>
    <sheetView zoomScaleNormal="100" workbookViewId="0"/>
  </sheetViews>
  <sheetFormatPr defaultColWidth="8.85546875" defaultRowHeight="15" outlineLevelRow="1" outlineLevelCol="1" x14ac:dyDescent="0.25"/>
  <cols>
    <col min="1" max="1" width="1.7109375" customWidth="1"/>
    <col min="2" max="2" width="20.85546875" customWidth="1"/>
    <col min="3" max="3" width="16.85546875" customWidth="1"/>
    <col min="4" max="4" width="16.7109375" customWidth="1"/>
    <col min="5" max="5" width="9.5703125" bestFit="1" customWidth="1"/>
    <col min="6" max="6" width="13.85546875" customWidth="1"/>
    <col min="7" max="7" width="14.140625" customWidth="1"/>
    <col min="8" max="8" width="15.5703125" customWidth="1"/>
    <col min="9" max="9" width="2.7109375" customWidth="1"/>
    <col min="10" max="10" width="24.85546875" customWidth="1" outlineLevel="1"/>
    <col min="11" max="11" width="21.85546875" customWidth="1" outlineLevel="1"/>
    <col min="12" max="12" width="10.7109375" customWidth="1" outlineLevel="1"/>
    <col min="13" max="13" width="2.7109375" customWidth="1"/>
    <col min="14" max="14" width="21.85546875" customWidth="1" outlineLevel="1"/>
    <col min="15" max="15" width="24.85546875" customWidth="1" outlineLevel="1"/>
    <col min="16" max="16" width="10.42578125" customWidth="1" outlineLevel="1"/>
    <col min="17" max="17" width="2.7109375" customWidth="1"/>
    <col min="18" max="18" width="21.85546875" customWidth="1" outlineLevel="1"/>
    <col min="19" max="19" width="24.28515625" customWidth="1" outlineLevel="1"/>
    <col min="20" max="20" width="15.28515625" customWidth="1" outlineLevel="1"/>
    <col min="21" max="21" width="3.140625" customWidth="1"/>
  </cols>
  <sheetData>
    <row r="1" spans="2:21" s="16" customFormat="1" ht="46.5" customHeight="1" x14ac:dyDescent="0.3">
      <c r="B1" s="10" t="s">
        <v>159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3" spans="2:21" outlineLevel="1" x14ac:dyDescent="0.25">
      <c r="B3" s="4" t="s">
        <v>98</v>
      </c>
      <c r="C3" s="4"/>
      <c r="D3" s="4"/>
      <c r="E3" s="4"/>
      <c r="F3" s="4"/>
      <c r="G3" s="4"/>
      <c r="H3" s="4"/>
    </row>
    <row r="4" spans="2:21" outlineLevel="1" x14ac:dyDescent="0.25">
      <c r="B4" s="17" t="s">
        <v>99</v>
      </c>
      <c r="C4">
        <f>COUNTIFS(Sales[Sales Value],"&gt;"&amp;1000, Sales[Item],"Mouse")</f>
        <v>3</v>
      </c>
      <c r="D4" t="str">
        <f t="shared" ref="D4:D8" ca="1" si="0">_xlfn.IFNA(_xlfn.FORMULATEXT(C4),"")</f>
        <v>=COUNTIFS(Sales[Sales Value],"&gt;"&amp;1000, Sales[Item],"Mouse")</v>
      </c>
    </row>
    <row r="5" spans="2:21" outlineLevel="1" x14ac:dyDescent="0.25">
      <c r="B5" s="17" t="s">
        <v>162</v>
      </c>
      <c r="C5" cm="1">
        <f t="array" ref="C5">SUM((Sales[Sales Value]&gt;1000) * (Sales[Item]="Mouse"))</f>
        <v>3</v>
      </c>
      <c r="D5" t="str">
        <f t="shared" ca="1" si="0"/>
        <v>=SUM((Sales[Sales Value]&gt;1000) * (Sales[Item]="Mouse"))</v>
      </c>
    </row>
    <row r="6" spans="2:21" outlineLevel="1" x14ac:dyDescent="0.25">
      <c r="B6" s="17"/>
      <c r="C6">
        <f>COUNTIFS(Sales[Item], "Keyboard", Sales[Item],"Mouse")</f>
        <v>0</v>
      </c>
      <c r="D6" t="str">
        <f t="shared" ca="1" si="0"/>
        <v>=COUNTIFS(Sales[Item], "Keyboard", Sales[Item],"Mouse")</v>
      </c>
    </row>
    <row r="7" spans="2:21" outlineLevel="1" x14ac:dyDescent="0.25">
      <c r="B7" s="17" t="s">
        <v>161</v>
      </c>
      <c r="C7" cm="1">
        <f t="array" ref="C7">SUM((Sales[Item]="Mouse") + (Sales[Item]="Keyboard"))</f>
        <v>8</v>
      </c>
      <c r="D7" t="str">
        <f t="shared" ca="1" si="0"/>
        <v>=SUM((Sales[Item]="Mouse") + (Sales[Item]="Keyboard"))</v>
      </c>
    </row>
    <row r="8" spans="2:21" outlineLevel="1" x14ac:dyDescent="0.25">
      <c r="B8" s="17" t="s">
        <v>161</v>
      </c>
      <c r="C8" cm="1">
        <f t="array" ref="C8">SUM(SIGN((Sales[Item]="Mouse") + (Sales[Sales Value]&gt;1000)))</f>
        <v>23</v>
      </c>
      <c r="D8" t="str">
        <f t="shared" ca="1" si="0"/>
        <v>=SUM(SIGN((Sales[Item]="Mouse") + (Sales[Sales Value]&gt;1000)))</v>
      </c>
    </row>
    <row r="10" spans="2:21" outlineLevel="1" x14ac:dyDescent="0.25">
      <c r="B10" s="4" t="s">
        <v>100</v>
      </c>
      <c r="C10" s="4"/>
      <c r="D10" s="4"/>
      <c r="E10" s="4"/>
      <c r="F10" s="4"/>
      <c r="G10" s="4"/>
      <c r="H10" s="4"/>
    </row>
    <row r="11" spans="2:21" outlineLevel="1" x14ac:dyDescent="0.25">
      <c r="B11" s="17" t="s">
        <v>99</v>
      </c>
      <c r="C11" s="9">
        <f>SUMIFS(Sales[Sales Value], Sales[Category],"Toys", Sales[Region],"East")</f>
        <v>4118.45</v>
      </c>
      <c r="D11" t="str">
        <f t="shared" ref="D11:D13" ca="1" si="1">_xlfn.IFNA(_xlfn.FORMULATEXT(C11),"")</f>
        <v>=SUMIFS(Sales[Sales Value], Sales[Category],"Toys", Sales[Region],"East")</v>
      </c>
    </row>
    <row r="12" spans="2:21" outlineLevel="1" x14ac:dyDescent="0.25">
      <c r="B12" s="17" t="s">
        <v>162</v>
      </c>
      <c r="C12" s="9" cm="1">
        <f t="array" ref="C12">SUM(Sales[Sales Value] * (Sales[Category]="Toys") * (Sales[Region]="East"))</f>
        <v>4118.45</v>
      </c>
      <c r="D12" t="str">
        <f t="shared" ca="1" si="1"/>
        <v>=SUM(Sales[Sales Value] * (Sales[Category]="Toys") * (Sales[Region]="East"))</v>
      </c>
    </row>
    <row r="13" spans="2:21" outlineLevel="1" x14ac:dyDescent="0.25">
      <c r="B13" s="17" t="s">
        <v>161</v>
      </c>
      <c r="C13" s="18" cm="1">
        <f t="array" ref="C13">SUM(Sales[Sales Value] * (Sales[Region]="East") * SIGN((Sales[Category]="Toys") + (Sales[Category]="Clothing")))</f>
        <v>7751.17</v>
      </c>
      <c r="D13" s="22" t="str">
        <f t="shared" ca="1" si="1"/>
        <v>=SUM(Sales[Sales Value] * (Sales[Region]="East") * SIGN((Sales[Category]="Toys") + (Sales[Category]="Clothing")))</v>
      </c>
      <c r="E13" s="22"/>
      <c r="F13" s="22"/>
      <c r="G13" s="22"/>
      <c r="H13" s="22"/>
    </row>
    <row r="15" spans="2:21" outlineLevel="1" x14ac:dyDescent="0.25">
      <c r="B15" s="4" t="s">
        <v>101</v>
      </c>
      <c r="C15" s="4"/>
      <c r="D15" s="4"/>
      <c r="E15" s="4"/>
      <c r="F15" s="4"/>
      <c r="G15" s="4"/>
      <c r="H15" s="4"/>
    </row>
    <row r="16" spans="2:21" outlineLevel="1" x14ac:dyDescent="0.25">
      <c r="B16" t="s">
        <v>99</v>
      </c>
      <c r="C16" s="5">
        <f>AVERAGEIFS(Sales[Sales Value], Sales[Item],"T-Shirt")</f>
        <v>1450.9649999999997</v>
      </c>
      <c r="D16" t="str">
        <f t="shared" ref="D16" ca="1" si="2">_xlfn.IFNA(_xlfn.FORMULATEXT(C16),"")</f>
        <v>=AVERAGEIFS(Sales[Sales Value], Sales[Item],"T-Shirt")</v>
      </c>
    </row>
    <row r="17" spans="2:20" outlineLevel="1" x14ac:dyDescent="0.25">
      <c r="B17" s="17" t="s">
        <v>162</v>
      </c>
      <c r="C17" s="5" cm="1">
        <f t="array" ref="C17">SUM(Sales[Sales Value] * (Sales[Item]="T-Shirt")) /
 SUM(--(Sales[Item]="T-Shirt"))</f>
        <v>1450.9649999999997</v>
      </c>
      <c r="D17" t="str">
        <f t="shared" ref="D17:D18" ca="1" si="3">_xlfn.IFNA(_xlfn.FORMULATEXT(C17),"")</f>
        <v>=SUM(Sales[Sales Value] * (Sales[Item]="T-Shirt")) /
 SUM(--(Sales[Item]="T-Shirt"))</v>
      </c>
    </row>
    <row r="18" spans="2:20" outlineLevel="1" x14ac:dyDescent="0.25">
      <c r="B18" s="17" t="s">
        <v>161</v>
      </c>
      <c r="C18" s="5" cm="1">
        <f t="array" ref="C18">SUM(Sales[Sales Value] * ((Sales[Item]="T-Shirt") + (Sales[Item]="Jacket")))
/ SUM(((Sales[Item]="T-Shirt") + (Sales[Item]="Jacket")))</f>
        <v>1387.1924999999999</v>
      </c>
      <c r="D18" s="21" t="str">
        <f t="shared" ca="1" si="3"/>
        <v>=SUM(Sales[Sales Value] * ((Sales[Item]="T-Shirt") + (Sales[Item]="Jacket")))
/ SUM(((Sales[Item]="T-Shirt") + (Sales[Item]="Jacket")))</v>
      </c>
      <c r="E18" s="21"/>
      <c r="F18" s="21"/>
      <c r="G18" s="21"/>
      <c r="H18" s="21"/>
    </row>
    <row r="19" spans="2:20" x14ac:dyDescent="0.25">
      <c r="J19" s="4" t="s">
        <v>167</v>
      </c>
      <c r="K19" s="4"/>
      <c r="L19" s="4">
        <f>SUM(L21:L80)</f>
        <v>3</v>
      </c>
      <c r="N19" s="4" t="s">
        <v>168</v>
      </c>
      <c r="O19" s="4"/>
      <c r="P19" s="4">
        <f>SUM(P21:P80)</f>
        <v>8</v>
      </c>
      <c r="R19" s="4" t="s">
        <v>169</v>
      </c>
      <c r="S19" s="4"/>
      <c r="T19" s="4">
        <f>SUM(T21:T80)</f>
        <v>26</v>
      </c>
    </row>
    <row r="20" spans="2:20" x14ac:dyDescent="0.25">
      <c r="B20" s="8" t="s">
        <v>10</v>
      </c>
      <c r="C20" s="7" t="s">
        <v>29</v>
      </c>
      <c r="D20" s="7" t="s">
        <v>28</v>
      </c>
      <c r="E20" s="7" t="s">
        <v>9</v>
      </c>
      <c r="F20" s="7" t="s">
        <v>27</v>
      </c>
      <c r="G20" s="7" t="s">
        <v>166</v>
      </c>
      <c r="H20" s="7" t="s">
        <v>65</v>
      </c>
      <c r="I20" s="6"/>
      <c r="J20" t="str">
        <f ca="1">_xlfn.FORMULATEXT(J21)</f>
        <v>=(Sales[Sales Value]&gt;1000)</v>
      </c>
      <c r="K20" t="str">
        <f ca="1">_xlfn.FORMULATEXT(K21)</f>
        <v>=(Sales[Item]="Mouse")</v>
      </c>
      <c r="L20" t="str">
        <f ca="1">_xlfn.FORMULATEXT(L21)</f>
        <v>=J21*K21</v>
      </c>
      <c r="N20" t="str">
        <f ca="1">_xlfn.FORMULATEXT(N21)</f>
        <v>=(Sales[Item]="Mouse")</v>
      </c>
      <c r="O20" t="str">
        <f ca="1">_xlfn.FORMULATEXT(O21)</f>
        <v>=(Sales[Item]="Keyboard")</v>
      </c>
      <c r="P20" t="str">
        <f ca="1">_xlfn.FORMULATEXT(P21)</f>
        <v>=N21+O21</v>
      </c>
      <c r="R20" t="str">
        <f ca="1">_xlfn.FORMULATEXT(R21)</f>
        <v>=(Sales[Item]="Mouse")</v>
      </c>
      <c r="S20" t="str">
        <f ca="1">_xlfn.FORMULATEXT(S21)</f>
        <v>=(Sales[Sales Value]&gt;1000)</v>
      </c>
      <c r="T20" t="str">
        <f ca="1">_xlfn.FORMULATEXT(T21)</f>
        <v>=R21+S21</v>
      </c>
    </row>
    <row r="21" spans="2:20" x14ac:dyDescent="0.25">
      <c r="B21" s="2">
        <v>45295</v>
      </c>
      <c r="C21" t="s">
        <v>15</v>
      </c>
      <c r="D21" t="s">
        <v>26</v>
      </c>
      <c r="E21" t="s">
        <v>7</v>
      </c>
      <c r="F21">
        <v>6</v>
      </c>
      <c r="G21" s="1">
        <v>13.29</v>
      </c>
      <c r="H21" s="1">
        <f>Sales[[#This Row],[Units Sold]]*Sales[[#This Row],[Unit Price]]</f>
        <v>79.739999999999995</v>
      </c>
      <c r="I21" s="1"/>
      <c r="J21" t="b" cm="1">
        <f t="array" ref="J21:J80">(Sales[Sales Value]&gt;1000)</f>
        <v>0</v>
      </c>
      <c r="K21" t="b" cm="1">
        <f t="array" ref="K21:K80">(Sales[Item]="Mouse")</f>
        <v>0</v>
      </c>
      <c r="L21">
        <f>J21*K21</f>
        <v>0</v>
      </c>
      <c r="N21" t="b" cm="1">
        <f t="array" ref="N21:N80">(Sales[Item]="Mouse")</f>
        <v>0</v>
      </c>
      <c r="O21" t="b" cm="1">
        <f t="array" ref="O21:O80">(Sales[Item]="Keyboard")</f>
        <v>0</v>
      </c>
      <c r="P21">
        <f>N21+O21</f>
        <v>0</v>
      </c>
      <c r="R21" t="b" cm="1">
        <f t="array" ref="R21:R80">(Sales[Item]="Mouse")</f>
        <v>0</v>
      </c>
      <c r="S21" t="b" cm="1">
        <f t="array" ref="S21:S80">(Sales[Sales Value]&gt;1000)</f>
        <v>0</v>
      </c>
      <c r="T21">
        <f>R21+S21</f>
        <v>0</v>
      </c>
    </row>
    <row r="22" spans="2:20" x14ac:dyDescent="0.25">
      <c r="B22" s="2">
        <v>45295</v>
      </c>
      <c r="C22" t="s">
        <v>13</v>
      </c>
      <c r="D22" t="s">
        <v>25</v>
      </c>
      <c r="E22" t="s">
        <v>7</v>
      </c>
      <c r="F22">
        <v>22</v>
      </c>
      <c r="G22" s="1">
        <v>25.52</v>
      </c>
      <c r="H22" s="1">
        <f>Sales[[#This Row],[Units Sold]]*Sales[[#This Row],[Unit Price]]</f>
        <v>561.43999999999994</v>
      </c>
      <c r="I22" s="1"/>
      <c r="J22" t="b">
        <v>0</v>
      </c>
      <c r="K22" t="b">
        <v>0</v>
      </c>
      <c r="L22">
        <f t="shared" ref="L22:L80" si="4">J22*K22</f>
        <v>0</v>
      </c>
      <c r="N22" t="b">
        <v>0</v>
      </c>
      <c r="O22" t="b">
        <v>0</v>
      </c>
      <c r="P22">
        <f t="shared" ref="P22:P80" si="5">N22+O22</f>
        <v>0</v>
      </c>
      <c r="R22" t="b">
        <v>0</v>
      </c>
      <c r="S22" t="b">
        <v>0</v>
      </c>
      <c r="T22">
        <f t="shared" ref="T22:T80" si="6">R22+S22</f>
        <v>0</v>
      </c>
    </row>
    <row r="23" spans="2:20" x14ac:dyDescent="0.25">
      <c r="B23" s="2">
        <v>45295</v>
      </c>
      <c r="C23" t="s">
        <v>11</v>
      </c>
      <c r="D23" t="s">
        <v>2</v>
      </c>
      <c r="E23" t="s">
        <v>6</v>
      </c>
      <c r="F23">
        <v>2</v>
      </c>
      <c r="G23" s="1">
        <v>67.37</v>
      </c>
      <c r="H23" s="1">
        <f>Sales[[#This Row],[Units Sold]]*Sales[[#This Row],[Unit Price]]</f>
        <v>134.74</v>
      </c>
      <c r="I23" s="1"/>
      <c r="J23" t="b">
        <v>0</v>
      </c>
      <c r="K23" t="b">
        <v>0</v>
      </c>
      <c r="L23">
        <f t="shared" si="4"/>
        <v>0</v>
      </c>
      <c r="N23" t="b">
        <v>0</v>
      </c>
      <c r="O23" t="b">
        <v>0</v>
      </c>
      <c r="P23">
        <f t="shared" si="5"/>
        <v>0</v>
      </c>
      <c r="R23" t="b">
        <v>0</v>
      </c>
      <c r="S23" t="b">
        <v>0</v>
      </c>
      <c r="T23">
        <f t="shared" si="6"/>
        <v>0</v>
      </c>
    </row>
    <row r="24" spans="2:20" x14ac:dyDescent="0.25">
      <c r="B24" s="2">
        <v>45297</v>
      </c>
      <c r="C24" t="s">
        <v>17</v>
      </c>
      <c r="D24" t="s">
        <v>16</v>
      </c>
      <c r="E24" t="s">
        <v>7</v>
      </c>
      <c r="F24">
        <v>18</v>
      </c>
      <c r="G24" s="1">
        <v>66.180000000000007</v>
      </c>
      <c r="H24" s="1">
        <f>Sales[[#This Row],[Units Sold]]*Sales[[#This Row],[Unit Price]]</f>
        <v>1191.2400000000002</v>
      </c>
      <c r="I24" s="1"/>
      <c r="J24" t="b">
        <v>1</v>
      </c>
      <c r="K24" t="b">
        <v>1</v>
      </c>
      <c r="L24">
        <f t="shared" si="4"/>
        <v>1</v>
      </c>
      <c r="N24" t="b">
        <v>1</v>
      </c>
      <c r="O24" t="b">
        <v>0</v>
      </c>
      <c r="P24">
        <f t="shared" si="5"/>
        <v>1</v>
      </c>
      <c r="R24" t="b">
        <v>1</v>
      </c>
      <c r="S24" t="b">
        <v>1</v>
      </c>
      <c r="T24">
        <f t="shared" si="6"/>
        <v>2</v>
      </c>
    </row>
    <row r="25" spans="2:20" x14ac:dyDescent="0.25">
      <c r="B25" s="2">
        <v>45297</v>
      </c>
      <c r="C25" t="s">
        <v>11</v>
      </c>
      <c r="D25" t="s">
        <v>4</v>
      </c>
      <c r="E25" t="s">
        <v>5</v>
      </c>
      <c r="F25">
        <v>8</v>
      </c>
      <c r="G25" s="1">
        <v>79.3</v>
      </c>
      <c r="H25" s="1">
        <f>Sales[[#This Row],[Units Sold]]*Sales[[#This Row],[Unit Price]]</f>
        <v>634.4</v>
      </c>
      <c r="I25" s="1"/>
      <c r="J25" t="b">
        <v>0</v>
      </c>
      <c r="K25" t="b">
        <v>0</v>
      </c>
      <c r="L25">
        <f t="shared" si="4"/>
        <v>0</v>
      </c>
      <c r="N25" t="b">
        <v>0</v>
      </c>
      <c r="O25" t="b">
        <v>0</v>
      </c>
      <c r="P25">
        <f t="shared" si="5"/>
        <v>0</v>
      </c>
      <c r="R25" t="b">
        <v>0</v>
      </c>
      <c r="S25" t="b">
        <v>0</v>
      </c>
      <c r="T25">
        <f t="shared" si="6"/>
        <v>0</v>
      </c>
    </row>
    <row r="26" spans="2:20" x14ac:dyDescent="0.25">
      <c r="B26" s="2">
        <v>45307</v>
      </c>
      <c r="C26" t="s">
        <v>17</v>
      </c>
      <c r="D26" t="s">
        <v>23</v>
      </c>
      <c r="E26" t="s">
        <v>8</v>
      </c>
      <c r="F26">
        <v>29</v>
      </c>
      <c r="G26" s="1">
        <v>67.83</v>
      </c>
      <c r="H26" s="1">
        <f>Sales[[#This Row],[Units Sold]]*Sales[[#This Row],[Unit Price]]</f>
        <v>1967.07</v>
      </c>
      <c r="I26" s="1"/>
      <c r="J26" t="b">
        <v>1</v>
      </c>
      <c r="K26" t="b">
        <v>0</v>
      </c>
      <c r="L26">
        <f t="shared" si="4"/>
        <v>0</v>
      </c>
      <c r="N26" t="b">
        <v>0</v>
      </c>
      <c r="O26" t="b">
        <v>1</v>
      </c>
      <c r="P26">
        <f t="shared" si="5"/>
        <v>1</v>
      </c>
      <c r="R26" t="b">
        <v>0</v>
      </c>
      <c r="S26" t="b">
        <v>1</v>
      </c>
      <c r="T26">
        <f t="shared" si="6"/>
        <v>1</v>
      </c>
    </row>
    <row r="27" spans="2:20" x14ac:dyDescent="0.25">
      <c r="B27" s="2">
        <v>45307</v>
      </c>
      <c r="C27" t="s">
        <v>11</v>
      </c>
      <c r="D27" t="s">
        <v>2</v>
      </c>
      <c r="E27" t="s">
        <v>7</v>
      </c>
      <c r="F27">
        <v>27</v>
      </c>
      <c r="G27" s="1">
        <v>33.69</v>
      </c>
      <c r="H27" s="1">
        <f>Sales[[#This Row],[Units Sold]]*Sales[[#This Row],[Unit Price]]</f>
        <v>909.62999999999988</v>
      </c>
      <c r="I27" s="1"/>
      <c r="J27" t="b">
        <v>0</v>
      </c>
      <c r="K27" t="b">
        <v>0</v>
      </c>
      <c r="L27">
        <f t="shared" si="4"/>
        <v>0</v>
      </c>
      <c r="N27" t="b">
        <v>0</v>
      </c>
      <c r="O27" t="b">
        <v>0</v>
      </c>
      <c r="P27">
        <f t="shared" si="5"/>
        <v>0</v>
      </c>
      <c r="R27" t="b">
        <v>0</v>
      </c>
      <c r="S27" t="b">
        <v>0</v>
      </c>
      <c r="T27">
        <f t="shared" si="6"/>
        <v>0</v>
      </c>
    </row>
    <row r="28" spans="2:20" x14ac:dyDescent="0.25">
      <c r="B28" s="2">
        <v>45307</v>
      </c>
      <c r="C28" t="s">
        <v>15</v>
      </c>
      <c r="D28" t="s">
        <v>24</v>
      </c>
      <c r="E28" t="s">
        <v>8</v>
      </c>
      <c r="F28">
        <v>3</v>
      </c>
      <c r="G28" s="1">
        <v>53.46</v>
      </c>
      <c r="H28" s="1">
        <f>Sales[[#This Row],[Units Sold]]*Sales[[#This Row],[Unit Price]]</f>
        <v>160.38</v>
      </c>
      <c r="I28" s="1"/>
      <c r="J28" t="b">
        <v>0</v>
      </c>
      <c r="K28" t="b">
        <v>0</v>
      </c>
      <c r="L28">
        <f t="shared" si="4"/>
        <v>0</v>
      </c>
      <c r="N28" t="b">
        <v>0</v>
      </c>
      <c r="O28" t="b">
        <v>0</v>
      </c>
      <c r="P28">
        <f t="shared" si="5"/>
        <v>0</v>
      </c>
      <c r="R28" t="b">
        <v>0</v>
      </c>
      <c r="S28" t="b">
        <v>0</v>
      </c>
      <c r="T28">
        <f t="shared" si="6"/>
        <v>0</v>
      </c>
    </row>
    <row r="29" spans="2:20" x14ac:dyDescent="0.25">
      <c r="B29" s="2">
        <v>45316</v>
      </c>
      <c r="C29" t="s">
        <v>11</v>
      </c>
      <c r="D29" t="s">
        <v>2</v>
      </c>
      <c r="E29" t="s">
        <v>8</v>
      </c>
      <c r="F29">
        <v>15</v>
      </c>
      <c r="G29" s="1">
        <v>72.05</v>
      </c>
      <c r="H29" s="1">
        <f>Sales[[#This Row],[Units Sold]]*Sales[[#This Row],[Unit Price]]</f>
        <v>1080.75</v>
      </c>
      <c r="I29" s="1"/>
      <c r="J29" t="b">
        <v>1</v>
      </c>
      <c r="K29" t="b">
        <v>0</v>
      </c>
      <c r="L29">
        <f t="shared" si="4"/>
        <v>0</v>
      </c>
      <c r="N29" t="b">
        <v>0</v>
      </c>
      <c r="O29" t="b">
        <v>0</v>
      </c>
      <c r="P29">
        <f t="shared" si="5"/>
        <v>0</v>
      </c>
      <c r="R29" t="b">
        <v>0</v>
      </c>
      <c r="S29" t="b">
        <v>1</v>
      </c>
      <c r="T29">
        <f t="shared" si="6"/>
        <v>1</v>
      </c>
    </row>
    <row r="30" spans="2:20" x14ac:dyDescent="0.25">
      <c r="B30" s="2">
        <v>45316</v>
      </c>
      <c r="C30" t="s">
        <v>15</v>
      </c>
      <c r="D30" t="s">
        <v>21</v>
      </c>
      <c r="E30" t="s">
        <v>7</v>
      </c>
      <c r="F30">
        <v>19</v>
      </c>
      <c r="G30" s="1">
        <v>31.95</v>
      </c>
      <c r="H30" s="1">
        <f>Sales[[#This Row],[Units Sold]]*Sales[[#This Row],[Unit Price]]</f>
        <v>607.04999999999995</v>
      </c>
      <c r="I30" s="1"/>
      <c r="J30" t="b">
        <v>0</v>
      </c>
      <c r="K30" t="b">
        <v>0</v>
      </c>
      <c r="L30">
        <f t="shared" si="4"/>
        <v>0</v>
      </c>
      <c r="N30" t="b">
        <v>0</v>
      </c>
      <c r="O30" t="b">
        <v>0</v>
      </c>
      <c r="P30">
        <f t="shared" si="5"/>
        <v>0</v>
      </c>
      <c r="R30" t="b">
        <v>0</v>
      </c>
      <c r="S30" t="b">
        <v>0</v>
      </c>
      <c r="T30">
        <f t="shared" si="6"/>
        <v>0</v>
      </c>
    </row>
    <row r="31" spans="2:20" x14ac:dyDescent="0.25">
      <c r="B31" s="2">
        <v>45322</v>
      </c>
      <c r="C31" t="s">
        <v>15</v>
      </c>
      <c r="D31" t="s">
        <v>24</v>
      </c>
      <c r="E31" t="s">
        <v>7</v>
      </c>
      <c r="F31">
        <v>7</v>
      </c>
      <c r="G31" s="1">
        <v>85.24</v>
      </c>
      <c r="H31" s="1">
        <f>Sales[[#This Row],[Units Sold]]*Sales[[#This Row],[Unit Price]]</f>
        <v>596.67999999999995</v>
      </c>
      <c r="I31" s="1"/>
      <c r="J31" t="b">
        <v>0</v>
      </c>
      <c r="K31" t="b">
        <v>0</v>
      </c>
      <c r="L31">
        <f t="shared" si="4"/>
        <v>0</v>
      </c>
      <c r="N31" t="b">
        <v>0</v>
      </c>
      <c r="O31" t="b">
        <v>0</v>
      </c>
      <c r="P31">
        <f t="shared" si="5"/>
        <v>0</v>
      </c>
      <c r="R31" t="b">
        <v>0</v>
      </c>
      <c r="S31" t="b">
        <v>0</v>
      </c>
      <c r="T31">
        <f t="shared" si="6"/>
        <v>0</v>
      </c>
    </row>
    <row r="32" spans="2:20" x14ac:dyDescent="0.25">
      <c r="B32" s="2">
        <v>45325</v>
      </c>
      <c r="C32" t="s">
        <v>13</v>
      </c>
      <c r="D32" t="s">
        <v>19</v>
      </c>
      <c r="E32" t="s">
        <v>7</v>
      </c>
      <c r="F32">
        <v>13</v>
      </c>
      <c r="G32" s="1">
        <v>55.68</v>
      </c>
      <c r="H32" s="1">
        <f>Sales[[#This Row],[Units Sold]]*Sales[[#This Row],[Unit Price]]</f>
        <v>723.84</v>
      </c>
      <c r="I32" s="1"/>
      <c r="J32" t="b">
        <v>0</v>
      </c>
      <c r="K32" t="b">
        <v>0</v>
      </c>
      <c r="L32">
        <f t="shared" si="4"/>
        <v>0</v>
      </c>
      <c r="N32" t="b">
        <v>0</v>
      </c>
      <c r="O32" t="b">
        <v>0</v>
      </c>
      <c r="P32">
        <f t="shared" si="5"/>
        <v>0</v>
      </c>
      <c r="R32" t="b">
        <v>0</v>
      </c>
      <c r="S32" t="b">
        <v>0</v>
      </c>
      <c r="T32">
        <f t="shared" si="6"/>
        <v>0</v>
      </c>
    </row>
    <row r="33" spans="2:20" x14ac:dyDescent="0.25">
      <c r="B33" s="2">
        <v>45325</v>
      </c>
      <c r="C33" t="s">
        <v>15</v>
      </c>
      <c r="D33" t="s">
        <v>24</v>
      </c>
      <c r="E33" t="s">
        <v>5</v>
      </c>
      <c r="F33">
        <v>19</v>
      </c>
      <c r="G33" s="1">
        <v>85.29</v>
      </c>
      <c r="H33" s="1">
        <f>Sales[[#This Row],[Units Sold]]*Sales[[#This Row],[Unit Price]]</f>
        <v>1620.5100000000002</v>
      </c>
      <c r="I33" s="1"/>
      <c r="J33" t="b">
        <v>1</v>
      </c>
      <c r="K33" t="b">
        <v>0</v>
      </c>
      <c r="L33">
        <f t="shared" si="4"/>
        <v>0</v>
      </c>
      <c r="N33" t="b">
        <v>0</v>
      </c>
      <c r="O33" t="b">
        <v>0</v>
      </c>
      <c r="P33">
        <f t="shared" si="5"/>
        <v>0</v>
      </c>
      <c r="R33" t="b">
        <v>0</v>
      </c>
      <c r="S33" t="b">
        <v>1</v>
      </c>
      <c r="T33">
        <f t="shared" si="6"/>
        <v>1</v>
      </c>
    </row>
    <row r="34" spans="2:20" x14ac:dyDescent="0.25">
      <c r="B34" s="2">
        <v>45325</v>
      </c>
      <c r="C34" t="s">
        <v>17</v>
      </c>
      <c r="D34" t="s">
        <v>22</v>
      </c>
      <c r="E34" t="s">
        <v>6</v>
      </c>
      <c r="F34">
        <v>23</v>
      </c>
      <c r="G34" s="1">
        <v>93.02</v>
      </c>
      <c r="H34" s="1">
        <f>Sales[[#This Row],[Units Sold]]*Sales[[#This Row],[Unit Price]]</f>
        <v>2139.46</v>
      </c>
      <c r="I34" s="1"/>
      <c r="J34" t="b">
        <v>1</v>
      </c>
      <c r="K34" t="b">
        <v>0</v>
      </c>
      <c r="L34">
        <f t="shared" si="4"/>
        <v>0</v>
      </c>
      <c r="N34" t="b">
        <v>0</v>
      </c>
      <c r="O34" t="b">
        <v>0</v>
      </c>
      <c r="P34">
        <f t="shared" si="5"/>
        <v>0</v>
      </c>
      <c r="R34" t="b">
        <v>0</v>
      </c>
      <c r="S34" t="b">
        <v>1</v>
      </c>
      <c r="T34">
        <f t="shared" si="6"/>
        <v>1</v>
      </c>
    </row>
    <row r="35" spans="2:20" x14ac:dyDescent="0.25">
      <c r="B35" s="2">
        <v>45334</v>
      </c>
      <c r="C35" t="s">
        <v>15</v>
      </c>
      <c r="D35" t="s">
        <v>14</v>
      </c>
      <c r="E35" t="s">
        <v>8</v>
      </c>
      <c r="F35">
        <v>27</v>
      </c>
      <c r="G35" s="1">
        <v>13.7</v>
      </c>
      <c r="H35" s="1">
        <f>Sales[[#This Row],[Units Sold]]*Sales[[#This Row],[Unit Price]]</f>
        <v>369.9</v>
      </c>
      <c r="I35" s="1"/>
      <c r="J35" t="b">
        <v>0</v>
      </c>
      <c r="K35" t="b">
        <v>0</v>
      </c>
      <c r="L35">
        <f t="shared" si="4"/>
        <v>0</v>
      </c>
      <c r="N35" t="b">
        <v>0</v>
      </c>
      <c r="O35" t="b">
        <v>0</v>
      </c>
      <c r="P35">
        <f t="shared" si="5"/>
        <v>0</v>
      </c>
      <c r="R35" t="b">
        <v>0</v>
      </c>
      <c r="S35" t="b">
        <v>0</v>
      </c>
      <c r="T35">
        <f t="shared" si="6"/>
        <v>0</v>
      </c>
    </row>
    <row r="36" spans="2:20" x14ac:dyDescent="0.25">
      <c r="B36" s="2">
        <v>45334</v>
      </c>
      <c r="C36" t="s">
        <v>13</v>
      </c>
      <c r="D36" t="s">
        <v>12</v>
      </c>
      <c r="E36" t="s">
        <v>8</v>
      </c>
      <c r="F36">
        <v>28</v>
      </c>
      <c r="G36" s="1">
        <v>86.21</v>
      </c>
      <c r="H36" s="1">
        <f>Sales[[#This Row],[Units Sold]]*Sales[[#This Row],[Unit Price]]</f>
        <v>2413.8799999999997</v>
      </c>
      <c r="I36" s="1"/>
      <c r="J36" t="b">
        <v>1</v>
      </c>
      <c r="K36" t="b">
        <v>0</v>
      </c>
      <c r="L36">
        <f t="shared" si="4"/>
        <v>0</v>
      </c>
      <c r="N36" t="b">
        <v>0</v>
      </c>
      <c r="O36" t="b">
        <v>0</v>
      </c>
      <c r="P36">
        <f t="shared" si="5"/>
        <v>0</v>
      </c>
      <c r="R36" t="b">
        <v>0</v>
      </c>
      <c r="S36" t="b">
        <v>1</v>
      </c>
      <c r="T36">
        <f t="shared" si="6"/>
        <v>1</v>
      </c>
    </row>
    <row r="37" spans="2:20" x14ac:dyDescent="0.25">
      <c r="B37" s="2">
        <v>45340</v>
      </c>
      <c r="C37" t="s">
        <v>15</v>
      </c>
      <c r="D37" t="s">
        <v>14</v>
      </c>
      <c r="E37" t="s">
        <v>8</v>
      </c>
      <c r="F37">
        <v>14</v>
      </c>
      <c r="G37" s="1">
        <v>5.23</v>
      </c>
      <c r="H37" s="1">
        <f>Sales[[#This Row],[Units Sold]]*Sales[[#This Row],[Unit Price]]</f>
        <v>73.22</v>
      </c>
      <c r="I37" s="1"/>
      <c r="J37" t="b">
        <v>0</v>
      </c>
      <c r="K37" t="b">
        <v>0</v>
      </c>
      <c r="L37">
        <f t="shared" si="4"/>
        <v>0</v>
      </c>
      <c r="N37" t="b">
        <v>0</v>
      </c>
      <c r="O37" t="b">
        <v>0</v>
      </c>
      <c r="P37">
        <f t="shared" si="5"/>
        <v>0</v>
      </c>
      <c r="R37" t="b">
        <v>0</v>
      </c>
      <c r="S37" t="b">
        <v>0</v>
      </c>
      <c r="T37">
        <f t="shared" si="6"/>
        <v>0</v>
      </c>
    </row>
    <row r="38" spans="2:20" x14ac:dyDescent="0.25">
      <c r="B38" s="2">
        <v>45340</v>
      </c>
      <c r="C38" t="s">
        <v>17</v>
      </c>
      <c r="D38" t="s">
        <v>20</v>
      </c>
      <c r="E38" t="s">
        <v>8</v>
      </c>
      <c r="F38">
        <v>23</v>
      </c>
      <c r="G38" s="1">
        <v>60.13</v>
      </c>
      <c r="H38" s="1">
        <f>Sales[[#This Row],[Units Sold]]*Sales[[#This Row],[Unit Price]]</f>
        <v>1382.99</v>
      </c>
      <c r="I38" s="1"/>
      <c r="J38" t="b">
        <v>1</v>
      </c>
      <c r="K38" t="b">
        <v>0</v>
      </c>
      <c r="L38">
        <f t="shared" si="4"/>
        <v>0</v>
      </c>
      <c r="N38" t="b">
        <v>0</v>
      </c>
      <c r="O38" t="b">
        <v>0</v>
      </c>
      <c r="P38">
        <f t="shared" si="5"/>
        <v>0</v>
      </c>
      <c r="R38" t="b">
        <v>0</v>
      </c>
      <c r="S38" t="b">
        <v>1</v>
      </c>
      <c r="T38">
        <f t="shared" si="6"/>
        <v>1</v>
      </c>
    </row>
    <row r="39" spans="2:20" x14ac:dyDescent="0.25">
      <c r="B39" s="2">
        <v>45346</v>
      </c>
      <c r="C39" t="s">
        <v>15</v>
      </c>
      <c r="D39" t="s">
        <v>14</v>
      </c>
      <c r="E39" t="s">
        <v>5</v>
      </c>
      <c r="F39">
        <v>18</v>
      </c>
      <c r="G39" s="1">
        <v>72.38</v>
      </c>
      <c r="H39" s="1">
        <f>Sales[[#This Row],[Units Sold]]*Sales[[#This Row],[Unit Price]]</f>
        <v>1302.8399999999999</v>
      </c>
      <c r="I39" s="1"/>
      <c r="J39" t="b">
        <v>1</v>
      </c>
      <c r="K39" t="b">
        <v>0</v>
      </c>
      <c r="L39">
        <f t="shared" si="4"/>
        <v>0</v>
      </c>
      <c r="N39" t="b">
        <v>0</v>
      </c>
      <c r="O39" t="b">
        <v>0</v>
      </c>
      <c r="P39">
        <f t="shared" si="5"/>
        <v>0</v>
      </c>
      <c r="R39" t="b">
        <v>0</v>
      </c>
      <c r="S39" t="b">
        <v>1</v>
      </c>
      <c r="T39">
        <f t="shared" si="6"/>
        <v>1</v>
      </c>
    </row>
    <row r="40" spans="2:20" x14ac:dyDescent="0.25">
      <c r="B40" s="2">
        <v>45346</v>
      </c>
      <c r="C40" t="s">
        <v>17</v>
      </c>
      <c r="D40" t="s">
        <v>16</v>
      </c>
      <c r="E40" t="s">
        <v>5</v>
      </c>
      <c r="F40">
        <v>12</v>
      </c>
      <c r="G40" s="1">
        <v>54.38</v>
      </c>
      <c r="H40" s="1">
        <f>Sales[[#This Row],[Units Sold]]*Sales[[#This Row],[Unit Price]]</f>
        <v>652.56000000000006</v>
      </c>
      <c r="I40" s="1"/>
      <c r="J40" t="b">
        <v>0</v>
      </c>
      <c r="K40" t="b">
        <v>1</v>
      </c>
      <c r="L40">
        <f t="shared" si="4"/>
        <v>0</v>
      </c>
      <c r="N40" t="b">
        <v>1</v>
      </c>
      <c r="O40" t="b">
        <v>0</v>
      </c>
      <c r="P40">
        <f t="shared" si="5"/>
        <v>1</v>
      </c>
      <c r="R40" t="b">
        <v>1</v>
      </c>
      <c r="S40" t="b">
        <v>0</v>
      </c>
      <c r="T40">
        <f t="shared" si="6"/>
        <v>1</v>
      </c>
    </row>
    <row r="41" spans="2:20" x14ac:dyDescent="0.25">
      <c r="B41" s="2">
        <v>45352</v>
      </c>
      <c r="C41" t="s">
        <v>17</v>
      </c>
      <c r="D41" t="s">
        <v>20</v>
      </c>
      <c r="E41" t="s">
        <v>7</v>
      </c>
      <c r="F41">
        <v>3</v>
      </c>
      <c r="G41" s="1">
        <v>61.7</v>
      </c>
      <c r="H41" s="1">
        <f>Sales[[#This Row],[Units Sold]]*Sales[[#This Row],[Unit Price]]</f>
        <v>185.10000000000002</v>
      </c>
      <c r="I41" s="1"/>
      <c r="J41" t="b">
        <v>0</v>
      </c>
      <c r="K41" t="b">
        <v>0</v>
      </c>
      <c r="L41">
        <f t="shared" si="4"/>
        <v>0</v>
      </c>
      <c r="N41" t="b">
        <v>0</v>
      </c>
      <c r="O41" t="b">
        <v>0</v>
      </c>
      <c r="P41">
        <f t="shared" si="5"/>
        <v>0</v>
      </c>
      <c r="R41" t="b">
        <v>0</v>
      </c>
      <c r="S41" t="b">
        <v>0</v>
      </c>
      <c r="T41">
        <f t="shared" si="6"/>
        <v>0</v>
      </c>
    </row>
    <row r="42" spans="2:20" x14ac:dyDescent="0.25">
      <c r="B42" s="2">
        <v>45352</v>
      </c>
      <c r="C42" t="s">
        <v>13</v>
      </c>
      <c r="D42" t="s">
        <v>19</v>
      </c>
      <c r="E42" t="s">
        <v>6</v>
      </c>
      <c r="F42">
        <v>27</v>
      </c>
      <c r="G42" s="1">
        <v>68.069999999999993</v>
      </c>
      <c r="H42" s="1">
        <f>Sales[[#This Row],[Units Sold]]*Sales[[#This Row],[Unit Price]]</f>
        <v>1837.8899999999999</v>
      </c>
      <c r="I42" s="1"/>
      <c r="J42" t="b">
        <v>1</v>
      </c>
      <c r="K42" t="b">
        <v>0</v>
      </c>
      <c r="L42">
        <f t="shared" si="4"/>
        <v>0</v>
      </c>
      <c r="N42" t="b">
        <v>0</v>
      </c>
      <c r="O42" t="b">
        <v>0</v>
      </c>
      <c r="P42">
        <f t="shared" si="5"/>
        <v>0</v>
      </c>
      <c r="R42" t="b">
        <v>0</v>
      </c>
      <c r="S42" t="b">
        <v>1</v>
      </c>
      <c r="T42">
        <f t="shared" si="6"/>
        <v>1</v>
      </c>
    </row>
    <row r="43" spans="2:20" x14ac:dyDescent="0.25">
      <c r="B43" s="2">
        <v>45352</v>
      </c>
      <c r="C43" t="s">
        <v>11</v>
      </c>
      <c r="D43" t="s">
        <v>3</v>
      </c>
      <c r="E43" t="s">
        <v>6</v>
      </c>
      <c r="F43">
        <v>28</v>
      </c>
      <c r="G43" s="1">
        <v>14.61</v>
      </c>
      <c r="H43" s="1">
        <f>Sales[[#This Row],[Units Sold]]*Sales[[#This Row],[Unit Price]]</f>
        <v>409.08</v>
      </c>
      <c r="I43" s="1"/>
      <c r="J43" t="b">
        <v>0</v>
      </c>
      <c r="K43" t="b">
        <v>0</v>
      </c>
      <c r="L43">
        <f t="shared" si="4"/>
        <v>0</v>
      </c>
      <c r="N43" t="b">
        <v>0</v>
      </c>
      <c r="O43" t="b">
        <v>0</v>
      </c>
      <c r="P43">
        <f t="shared" si="5"/>
        <v>0</v>
      </c>
      <c r="R43" t="b">
        <v>0</v>
      </c>
      <c r="S43" t="b">
        <v>0</v>
      </c>
      <c r="T43">
        <f t="shared" si="6"/>
        <v>0</v>
      </c>
    </row>
    <row r="44" spans="2:20" x14ac:dyDescent="0.25">
      <c r="B44" s="2">
        <v>45361</v>
      </c>
      <c r="C44" t="s">
        <v>13</v>
      </c>
      <c r="D44" t="s">
        <v>18</v>
      </c>
      <c r="E44" t="s">
        <v>5</v>
      </c>
      <c r="F44">
        <v>7</v>
      </c>
      <c r="G44" s="1">
        <v>91.48</v>
      </c>
      <c r="H44" s="1">
        <f>Sales[[#This Row],[Units Sold]]*Sales[[#This Row],[Unit Price]]</f>
        <v>640.36</v>
      </c>
      <c r="I44" s="1"/>
      <c r="J44" t="b">
        <v>0</v>
      </c>
      <c r="K44" t="b">
        <v>0</v>
      </c>
      <c r="L44">
        <f t="shared" si="4"/>
        <v>0</v>
      </c>
      <c r="N44" t="b">
        <v>0</v>
      </c>
      <c r="O44" t="b">
        <v>0</v>
      </c>
      <c r="P44">
        <f t="shared" si="5"/>
        <v>0</v>
      </c>
      <c r="R44" t="b">
        <v>0</v>
      </c>
      <c r="S44" t="b">
        <v>0</v>
      </c>
      <c r="T44">
        <f t="shared" si="6"/>
        <v>0</v>
      </c>
    </row>
    <row r="45" spans="2:20" x14ac:dyDescent="0.25">
      <c r="B45" s="2">
        <v>45361</v>
      </c>
      <c r="C45" t="s">
        <v>17</v>
      </c>
      <c r="D45" t="s">
        <v>23</v>
      </c>
      <c r="E45" t="s">
        <v>8</v>
      </c>
      <c r="F45">
        <v>3</v>
      </c>
      <c r="G45" s="1">
        <v>28.4</v>
      </c>
      <c r="H45" s="1">
        <f>Sales[[#This Row],[Units Sold]]*Sales[[#This Row],[Unit Price]]</f>
        <v>85.199999999999989</v>
      </c>
      <c r="I45" s="1"/>
      <c r="J45" t="b">
        <v>0</v>
      </c>
      <c r="K45" t="b">
        <v>0</v>
      </c>
      <c r="L45">
        <f t="shared" si="4"/>
        <v>0</v>
      </c>
      <c r="N45" t="b">
        <v>0</v>
      </c>
      <c r="O45" t="b">
        <v>1</v>
      </c>
      <c r="P45">
        <f t="shared" si="5"/>
        <v>1</v>
      </c>
      <c r="R45" t="b">
        <v>0</v>
      </c>
      <c r="S45" t="b">
        <v>0</v>
      </c>
      <c r="T45">
        <f t="shared" si="6"/>
        <v>0</v>
      </c>
    </row>
    <row r="46" spans="2:20" x14ac:dyDescent="0.25">
      <c r="B46" s="2">
        <v>45361</v>
      </c>
      <c r="C46" t="s">
        <v>11</v>
      </c>
      <c r="D46" t="s">
        <v>3</v>
      </c>
      <c r="E46" t="s">
        <v>5</v>
      </c>
      <c r="F46">
        <v>15</v>
      </c>
      <c r="G46" s="1">
        <v>80.86</v>
      </c>
      <c r="H46" s="1">
        <f>Sales[[#This Row],[Units Sold]]*Sales[[#This Row],[Unit Price]]</f>
        <v>1212.9000000000001</v>
      </c>
      <c r="I46" s="1"/>
      <c r="J46" t="b">
        <v>1</v>
      </c>
      <c r="K46" t="b">
        <v>0</v>
      </c>
      <c r="L46">
        <f t="shared" si="4"/>
        <v>0</v>
      </c>
      <c r="N46" t="b">
        <v>0</v>
      </c>
      <c r="O46" t="b">
        <v>0</v>
      </c>
      <c r="P46">
        <f t="shared" si="5"/>
        <v>0</v>
      </c>
      <c r="R46" t="b">
        <v>0</v>
      </c>
      <c r="S46" t="b">
        <v>1</v>
      </c>
      <c r="T46">
        <f t="shared" si="6"/>
        <v>1</v>
      </c>
    </row>
    <row r="47" spans="2:20" x14ac:dyDescent="0.25">
      <c r="B47" s="2">
        <v>45370</v>
      </c>
      <c r="C47" t="s">
        <v>11</v>
      </c>
      <c r="D47" t="s">
        <v>3</v>
      </c>
      <c r="E47" t="s">
        <v>6</v>
      </c>
      <c r="F47">
        <v>2</v>
      </c>
      <c r="G47" s="1">
        <v>57.37</v>
      </c>
      <c r="H47" s="1">
        <f>Sales[[#This Row],[Units Sold]]*Sales[[#This Row],[Unit Price]]</f>
        <v>114.74</v>
      </c>
      <c r="I47" s="1"/>
      <c r="J47" t="b">
        <v>0</v>
      </c>
      <c r="K47" t="b">
        <v>0</v>
      </c>
      <c r="L47">
        <f t="shared" si="4"/>
        <v>0</v>
      </c>
      <c r="N47" t="b">
        <v>0</v>
      </c>
      <c r="O47" t="b">
        <v>0</v>
      </c>
      <c r="P47">
        <f t="shared" si="5"/>
        <v>0</v>
      </c>
      <c r="R47" t="b">
        <v>0</v>
      </c>
      <c r="S47" t="b">
        <v>0</v>
      </c>
      <c r="T47">
        <f t="shared" si="6"/>
        <v>0</v>
      </c>
    </row>
    <row r="48" spans="2:20" x14ac:dyDescent="0.25">
      <c r="B48" s="2">
        <v>45370</v>
      </c>
      <c r="C48" t="s">
        <v>15</v>
      </c>
      <c r="D48" t="s">
        <v>21</v>
      </c>
      <c r="E48" t="s">
        <v>6</v>
      </c>
      <c r="F48">
        <v>18</v>
      </c>
      <c r="G48" s="1">
        <v>7.8</v>
      </c>
      <c r="H48" s="1">
        <f>Sales[[#This Row],[Units Sold]]*Sales[[#This Row],[Unit Price]]</f>
        <v>140.4</v>
      </c>
      <c r="I48" s="1"/>
      <c r="J48" t="b">
        <v>0</v>
      </c>
      <c r="K48" t="b">
        <v>0</v>
      </c>
      <c r="L48">
        <f t="shared" si="4"/>
        <v>0</v>
      </c>
      <c r="N48" t="b">
        <v>0</v>
      </c>
      <c r="O48" t="b">
        <v>0</v>
      </c>
      <c r="P48">
        <f t="shared" si="5"/>
        <v>0</v>
      </c>
      <c r="R48" t="b">
        <v>0</v>
      </c>
      <c r="S48" t="b">
        <v>0</v>
      </c>
      <c r="T48">
        <f t="shared" si="6"/>
        <v>0</v>
      </c>
    </row>
    <row r="49" spans="2:20" x14ac:dyDescent="0.25">
      <c r="B49" s="2">
        <v>45370</v>
      </c>
      <c r="C49" t="s">
        <v>13</v>
      </c>
      <c r="D49" t="s">
        <v>18</v>
      </c>
      <c r="E49" t="s">
        <v>8</v>
      </c>
      <c r="F49">
        <v>30</v>
      </c>
      <c r="G49" s="1">
        <v>33.14</v>
      </c>
      <c r="H49" s="1">
        <f>Sales[[#This Row],[Units Sold]]*Sales[[#This Row],[Unit Price]]</f>
        <v>994.2</v>
      </c>
      <c r="I49" s="1"/>
      <c r="J49" t="b">
        <v>0</v>
      </c>
      <c r="K49" t="b">
        <v>0</v>
      </c>
      <c r="L49">
        <f t="shared" si="4"/>
        <v>0</v>
      </c>
      <c r="N49" t="b">
        <v>0</v>
      </c>
      <c r="O49" t="b">
        <v>0</v>
      </c>
      <c r="P49">
        <f t="shared" si="5"/>
        <v>0</v>
      </c>
      <c r="R49" t="b">
        <v>0</v>
      </c>
      <c r="S49" t="b">
        <v>0</v>
      </c>
      <c r="T49">
        <f t="shared" si="6"/>
        <v>0</v>
      </c>
    </row>
    <row r="50" spans="2:20" x14ac:dyDescent="0.25">
      <c r="B50" s="2">
        <v>45379</v>
      </c>
      <c r="C50" t="s">
        <v>13</v>
      </c>
      <c r="D50" t="s">
        <v>19</v>
      </c>
      <c r="E50" t="s">
        <v>5</v>
      </c>
      <c r="F50">
        <v>10</v>
      </c>
      <c r="G50" s="1">
        <v>76.53</v>
      </c>
      <c r="H50" s="1">
        <f>Sales[[#This Row],[Units Sold]]*Sales[[#This Row],[Unit Price]]</f>
        <v>765.3</v>
      </c>
      <c r="I50" s="1"/>
      <c r="J50" t="b">
        <v>0</v>
      </c>
      <c r="K50" t="b">
        <v>0</v>
      </c>
      <c r="L50">
        <f t="shared" si="4"/>
        <v>0</v>
      </c>
      <c r="N50" t="b">
        <v>0</v>
      </c>
      <c r="O50" t="b">
        <v>0</v>
      </c>
      <c r="P50">
        <f t="shared" si="5"/>
        <v>0</v>
      </c>
      <c r="R50" t="b">
        <v>0</v>
      </c>
      <c r="S50" t="b">
        <v>0</v>
      </c>
      <c r="T50">
        <f t="shared" si="6"/>
        <v>0</v>
      </c>
    </row>
    <row r="51" spans="2:20" x14ac:dyDescent="0.25">
      <c r="B51" s="2">
        <v>45382</v>
      </c>
      <c r="C51" t="s">
        <v>13</v>
      </c>
      <c r="D51" t="s">
        <v>12</v>
      </c>
      <c r="E51" t="s">
        <v>6</v>
      </c>
      <c r="F51">
        <v>23</v>
      </c>
      <c r="G51" s="1">
        <v>40.479999999999997</v>
      </c>
      <c r="H51" s="1">
        <f>Sales[[#This Row],[Units Sold]]*Sales[[#This Row],[Unit Price]]</f>
        <v>931.04</v>
      </c>
      <c r="I51" s="1"/>
      <c r="J51" t="b">
        <v>0</v>
      </c>
      <c r="K51" t="b">
        <v>0</v>
      </c>
      <c r="L51">
        <f t="shared" si="4"/>
        <v>0</v>
      </c>
      <c r="N51" t="b">
        <v>0</v>
      </c>
      <c r="O51" t="b">
        <v>0</v>
      </c>
      <c r="P51">
        <f t="shared" si="5"/>
        <v>0</v>
      </c>
      <c r="R51" t="b">
        <v>0</v>
      </c>
      <c r="S51" t="b">
        <v>0</v>
      </c>
      <c r="T51">
        <f t="shared" si="6"/>
        <v>0</v>
      </c>
    </row>
    <row r="52" spans="2:20" x14ac:dyDescent="0.25">
      <c r="B52" s="2">
        <v>45385</v>
      </c>
      <c r="C52" t="s">
        <v>13</v>
      </c>
      <c r="D52" t="s">
        <v>18</v>
      </c>
      <c r="E52" t="s">
        <v>8</v>
      </c>
      <c r="F52">
        <v>1</v>
      </c>
      <c r="G52" s="1">
        <v>75.31</v>
      </c>
      <c r="H52" s="1">
        <f>Sales[[#This Row],[Units Sold]]*Sales[[#This Row],[Unit Price]]</f>
        <v>75.31</v>
      </c>
      <c r="I52" s="1"/>
      <c r="J52" t="b">
        <v>0</v>
      </c>
      <c r="K52" t="b">
        <v>0</v>
      </c>
      <c r="L52">
        <f t="shared" si="4"/>
        <v>0</v>
      </c>
      <c r="N52" t="b">
        <v>0</v>
      </c>
      <c r="O52" t="b">
        <v>0</v>
      </c>
      <c r="P52">
        <f t="shared" si="5"/>
        <v>0</v>
      </c>
      <c r="R52" t="b">
        <v>0</v>
      </c>
      <c r="S52" t="b">
        <v>0</v>
      </c>
      <c r="T52">
        <f t="shared" si="6"/>
        <v>0</v>
      </c>
    </row>
    <row r="53" spans="2:20" x14ac:dyDescent="0.25">
      <c r="B53" s="2">
        <v>45385</v>
      </c>
      <c r="C53" t="s">
        <v>17</v>
      </c>
      <c r="D53" t="s">
        <v>16</v>
      </c>
      <c r="E53" t="s">
        <v>6</v>
      </c>
      <c r="F53">
        <v>7</v>
      </c>
      <c r="G53" s="1">
        <v>84.18</v>
      </c>
      <c r="H53" s="1">
        <f>Sales[[#This Row],[Units Sold]]*Sales[[#This Row],[Unit Price]]</f>
        <v>589.26</v>
      </c>
      <c r="I53" s="1"/>
      <c r="J53" t="b">
        <v>0</v>
      </c>
      <c r="K53" t="b">
        <v>1</v>
      </c>
      <c r="L53">
        <f t="shared" si="4"/>
        <v>0</v>
      </c>
      <c r="N53" t="b">
        <v>1</v>
      </c>
      <c r="O53" t="b">
        <v>0</v>
      </c>
      <c r="P53">
        <f t="shared" si="5"/>
        <v>1</v>
      </c>
      <c r="R53" t="b">
        <v>1</v>
      </c>
      <c r="S53" t="b">
        <v>0</v>
      </c>
      <c r="T53">
        <f t="shared" si="6"/>
        <v>1</v>
      </c>
    </row>
    <row r="54" spans="2:20" x14ac:dyDescent="0.25">
      <c r="B54" s="2">
        <v>45385</v>
      </c>
      <c r="C54" t="s">
        <v>11</v>
      </c>
      <c r="D54" t="s">
        <v>1</v>
      </c>
      <c r="E54" t="s">
        <v>7</v>
      </c>
      <c r="F54">
        <v>22</v>
      </c>
      <c r="G54" s="1">
        <v>77.540000000000006</v>
      </c>
      <c r="H54" s="1">
        <f>Sales[[#This Row],[Units Sold]]*Sales[[#This Row],[Unit Price]]</f>
        <v>1705.88</v>
      </c>
      <c r="I54" s="1"/>
      <c r="J54" t="b">
        <v>1</v>
      </c>
      <c r="K54" t="b">
        <v>0</v>
      </c>
      <c r="L54">
        <f t="shared" si="4"/>
        <v>0</v>
      </c>
      <c r="N54" t="b">
        <v>0</v>
      </c>
      <c r="O54" t="b">
        <v>0</v>
      </c>
      <c r="P54">
        <f t="shared" si="5"/>
        <v>0</v>
      </c>
      <c r="R54" t="b">
        <v>0</v>
      </c>
      <c r="S54" t="b">
        <v>1</v>
      </c>
      <c r="T54">
        <f t="shared" si="6"/>
        <v>1</v>
      </c>
    </row>
    <row r="55" spans="2:20" x14ac:dyDescent="0.25">
      <c r="B55" s="2">
        <v>45385</v>
      </c>
      <c r="C55" t="s">
        <v>15</v>
      </c>
      <c r="D55" t="s">
        <v>14</v>
      </c>
      <c r="E55" t="s">
        <v>5</v>
      </c>
      <c r="F55">
        <v>2</v>
      </c>
      <c r="G55" s="1">
        <v>99.78</v>
      </c>
      <c r="H55" s="1">
        <f>Sales[[#This Row],[Units Sold]]*Sales[[#This Row],[Unit Price]]</f>
        <v>199.56</v>
      </c>
      <c r="I55" s="1"/>
      <c r="J55" t="b">
        <v>0</v>
      </c>
      <c r="K55" t="b">
        <v>0</v>
      </c>
      <c r="L55">
        <f t="shared" si="4"/>
        <v>0</v>
      </c>
      <c r="N55" t="b">
        <v>0</v>
      </c>
      <c r="O55" t="b">
        <v>0</v>
      </c>
      <c r="P55">
        <f t="shared" si="5"/>
        <v>0</v>
      </c>
      <c r="R55" t="b">
        <v>0</v>
      </c>
      <c r="S55" t="b">
        <v>0</v>
      </c>
      <c r="T55">
        <f t="shared" si="6"/>
        <v>0</v>
      </c>
    </row>
    <row r="56" spans="2:20" x14ac:dyDescent="0.25">
      <c r="B56" s="2">
        <v>45397</v>
      </c>
      <c r="C56" t="s">
        <v>15</v>
      </c>
      <c r="D56" t="s">
        <v>14</v>
      </c>
      <c r="E56" t="s">
        <v>6</v>
      </c>
      <c r="F56">
        <v>5</v>
      </c>
      <c r="G56" s="1">
        <v>66.959999999999994</v>
      </c>
      <c r="H56" s="1">
        <f>Sales[[#This Row],[Units Sold]]*Sales[[#This Row],[Unit Price]]</f>
        <v>334.79999999999995</v>
      </c>
      <c r="I56" s="1"/>
      <c r="J56" t="b">
        <v>0</v>
      </c>
      <c r="K56" t="b">
        <v>0</v>
      </c>
      <c r="L56">
        <f t="shared" si="4"/>
        <v>0</v>
      </c>
      <c r="N56" t="b">
        <v>0</v>
      </c>
      <c r="O56" t="b">
        <v>0</v>
      </c>
      <c r="P56">
        <f t="shared" si="5"/>
        <v>0</v>
      </c>
      <c r="R56" t="b">
        <v>0</v>
      </c>
      <c r="S56" t="b">
        <v>0</v>
      </c>
      <c r="T56">
        <f t="shared" si="6"/>
        <v>0</v>
      </c>
    </row>
    <row r="57" spans="2:20" x14ac:dyDescent="0.25">
      <c r="B57" s="2">
        <v>45397</v>
      </c>
      <c r="C57" t="s">
        <v>17</v>
      </c>
      <c r="D57" t="s">
        <v>23</v>
      </c>
      <c r="E57" t="s">
        <v>5</v>
      </c>
      <c r="F57">
        <v>28</v>
      </c>
      <c r="G57" s="1">
        <v>97.22</v>
      </c>
      <c r="H57" s="1">
        <f>Sales[[#This Row],[Units Sold]]*Sales[[#This Row],[Unit Price]]</f>
        <v>2722.16</v>
      </c>
      <c r="I57" s="1"/>
      <c r="J57" t="b">
        <v>1</v>
      </c>
      <c r="K57" t="b">
        <v>0</v>
      </c>
      <c r="L57">
        <f t="shared" si="4"/>
        <v>0</v>
      </c>
      <c r="N57" t="b">
        <v>0</v>
      </c>
      <c r="O57" t="b">
        <v>1</v>
      </c>
      <c r="P57">
        <f t="shared" si="5"/>
        <v>1</v>
      </c>
      <c r="R57" t="b">
        <v>0</v>
      </c>
      <c r="S57" t="b">
        <v>1</v>
      </c>
      <c r="T57">
        <f t="shared" si="6"/>
        <v>1</v>
      </c>
    </row>
    <row r="58" spans="2:20" x14ac:dyDescent="0.25">
      <c r="B58" s="2">
        <v>45397</v>
      </c>
      <c r="C58" t="s">
        <v>11</v>
      </c>
      <c r="D58" t="s">
        <v>4</v>
      </c>
      <c r="E58" t="s">
        <v>7</v>
      </c>
      <c r="F58">
        <v>21</v>
      </c>
      <c r="G58" s="1">
        <v>23.87</v>
      </c>
      <c r="H58" s="1">
        <f>Sales[[#This Row],[Units Sold]]*Sales[[#This Row],[Unit Price]]</f>
        <v>501.27000000000004</v>
      </c>
      <c r="I58" s="1"/>
      <c r="J58" t="b">
        <v>0</v>
      </c>
      <c r="K58" t="b">
        <v>0</v>
      </c>
      <c r="L58">
        <f t="shared" si="4"/>
        <v>0</v>
      </c>
      <c r="N58" t="b">
        <v>0</v>
      </c>
      <c r="O58" t="b">
        <v>0</v>
      </c>
      <c r="P58">
        <f t="shared" si="5"/>
        <v>0</v>
      </c>
      <c r="R58" t="b">
        <v>0</v>
      </c>
      <c r="S58" t="b">
        <v>0</v>
      </c>
      <c r="T58">
        <f t="shared" si="6"/>
        <v>0</v>
      </c>
    </row>
    <row r="59" spans="2:20" x14ac:dyDescent="0.25">
      <c r="B59" s="2">
        <v>45406</v>
      </c>
      <c r="C59" t="s">
        <v>11</v>
      </c>
      <c r="D59" t="s">
        <v>4</v>
      </c>
      <c r="E59" t="s">
        <v>8</v>
      </c>
      <c r="F59">
        <v>17</v>
      </c>
      <c r="G59" s="1">
        <v>8.77</v>
      </c>
      <c r="H59" s="1">
        <f>Sales[[#This Row],[Units Sold]]*Sales[[#This Row],[Unit Price]]</f>
        <v>149.09</v>
      </c>
      <c r="I59" s="1"/>
      <c r="J59" t="b">
        <v>0</v>
      </c>
      <c r="K59" t="b">
        <v>0</v>
      </c>
      <c r="L59">
        <f t="shared" si="4"/>
        <v>0</v>
      </c>
      <c r="N59" t="b">
        <v>0</v>
      </c>
      <c r="O59" t="b">
        <v>0</v>
      </c>
      <c r="P59">
        <f t="shared" si="5"/>
        <v>0</v>
      </c>
      <c r="R59" t="b">
        <v>0</v>
      </c>
      <c r="S59" t="b">
        <v>0</v>
      </c>
      <c r="T59">
        <f t="shared" si="6"/>
        <v>0</v>
      </c>
    </row>
    <row r="60" spans="2:20" x14ac:dyDescent="0.25">
      <c r="B60" s="2">
        <v>45406</v>
      </c>
      <c r="C60" t="s">
        <v>15</v>
      </c>
      <c r="D60" t="s">
        <v>14</v>
      </c>
      <c r="E60" t="s">
        <v>8</v>
      </c>
      <c r="F60">
        <v>4</v>
      </c>
      <c r="G60" s="1">
        <v>9.98</v>
      </c>
      <c r="H60" s="1">
        <f>Sales[[#This Row],[Units Sold]]*Sales[[#This Row],[Unit Price]]</f>
        <v>39.92</v>
      </c>
      <c r="I60" s="1"/>
      <c r="J60" t="b">
        <v>0</v>
      </c>
      <c r="K60" t="b">
        <v>0</v>
      </c>
      <c r="L60">
        <f t="shared" si="4"/>
        <v>0</v>
      </c>
      <c r="N60" t="b">
        <v>0</v>
      </c>
      <c r="O60" t="b">
        <v>0</v>
      </c>
      <c r="P60">
        <f t="shared" si="5"/>
        <v>0</v>
      </c>
      <c r="R60" t="b">
        <v>0</v>
      </c>
      <c r="S60" t="b">
        <v>0</v>
      </c>
      <c r="T60">
        <f t="shared" si="6"/>
        <v>0</v>
      </c>
    </row>
    <row r="61" spans="2:20" x14ac:dyDescent="0.25">
      <c r="B61" s="2">
        <v>45406</v>
      </c>
      <c r="C61" t="s">
        <v>17</v>
      </c>
      <c r="D61" t="s">
        <v>22</v>
      </c>
      <c r="E61" t="s">
        <v>8</v>
      </c>
      <c r="F61">
        <v>23</v>
      </c>
      <c r="G61" s="1">
        <v>14.2</v>
      </c>
      <c r="H61" s="1">
        <f>Sales[[#This Row],[Units Sold]]*Sales[[#This Row],[Unit Price]]</f>
        <v>326.59999999999997</v>
      </c>
      <c r="I61" s="1"/>
      <c r="J61" t="b">
        <v>0</v>
      </c>
      <c r="K61" t="b">
        <v>0</v>
      </c>
      <c r="L61">
        <f t="shared" si="4"/>
        <v>0</v>
      </c>
      <c r="N61" t="b">
        <v>0</v>
      </c>
      <c r="O61" t="b">
        <v>0</v>
      </c>
      <c r="P61">
        <f t="shared" si="5"/>
        <v>0</v>
      </c>
      <c r="R61" t="b">
        <v>0</v>
      </c>
      <c r="S61" t="b">
        <v>0</v>
      </c>
      <c r="T61">
        <f t="shared" si="6"/>
        <v>0</v>
      </c>
    </row>
    <row r="62" spans="2:20" x14ac:dyDescent="0.25">
      <c r="B62" s="2">
        <v>45415</v>
      </c>
      <c r="C62" t="s">
        <v>17</v>
      </c>
      <c r="D62" t="s">
        <v>20</v>
      </c>
      <c r="E62" t="s">
        <v>5</v>
      </c>
      <c r="F62">
        <v>2</v>
      </c>
      <c r="G62" s="1">
        <v>81.209999999999994</v>
      </c>
      <c r="H62" s="1">
        <f>Sales[[#This Row],[Units Sold]]*Sales[[#This Row],[Unit Price]]</f>
        <v>162.41999999999999</v>
      </c>
      <c r="I62" s="1"/>
      <c r="J62" t="b">
        <v>0</v>
      </c>
      <c r="K62" t="b">
        <v>0</v>
      </c>
      <c r="L62">
        <f t="shared" si="4"/>
        <v>0</v>
      </c>
      <c r="N62" t="b">
        <v>0</v>
      </c>
      <c r="O62" t="b">
        <v>0</v>
      </c>
      <c r="P62">
        <f t="shared" si="5"/>
        <v>0</v>
      </c>
      <c r="R62" t="b">
        <v>0</v>
      </c>
      <c r="S62" t="b">
        <v>0</v>
      </c>
      <c r="T62">
        <f t="shared" si="6"/>
        <v>0</v>
      </c>
    </row>
    <row r="63" spans="2:20" x14ac:dyDescent="0.25">
      <c r="B63" s="2">
        <v>45415</v>
      </c>
      <c r="C63" t="s">
        <v>15</v>
      </c>
      <c r="D63" t="s">
        <v>21</v>
      </c>
      <c r="E63" t="s">
        <v>7</v>
      </c>
      <c r="F63">
        <v>27</v>
      </c>
      <c r="G63" s="1">
        <v>76.66</v>
      </c>
      <c r="H63" s="1">
        <f>Sales[[#This Row],[Units Sold]]*Sales[[#This Row],[Unit Price]]</f>
        <v>2069.8199999999997</v>
      </c>
      <c r="I63" s="1"/>
      <c r="J63" t="b">
        <v>1</v>
      </c>
      <c r="K63" t="b">
        <v>0</v>
      </c>
      <c r="L63">
        <f t="shared" si="4"/>
        <v>0</v>
      </c>
      <c r="N63" t="b">
        <v>0</v>
      </c>
      <c r="O63" t="b">
        <v>0</v>
      </c>
      <c r="P63">
        <f t="shared" si="5"/>
        <v>0</v>
      </c>
      <c r="R63" t="b">
        <v>0</v>
      </c>
      <c r="S63" t="b">
        <v>1</v>
      </c>
      <c r="T63">
        <f t="shared" si="6"/>
        <v>1</v>
      </c>
    </row>
    <row r="64" spans="2:20" x14ac:dyDescent="0.25">
      <c r="B64" s="2">
        <v>45415</v>
      </c>
      <c r="C64" t="s">
        <v>11</v>
      </c>
      <c r="D64" t="s">
        <v>4</v>
      </c>
      <c r="E64" t="s">
        <v>8</v>
      </c>
      <c r="F64">
        <v>14</v>
      </c>
      <c r="G64" s="1">
        <v>68.010000000000005</v>
      </c>
      <c r="H64" s="1">
        <f>Sales[[#This Row],[Units Sold]]*Sales[[#This Row],[Unit Price]]</f>
        <v>952.1400000000001</v>
      </c>
      <c r="I64" s="1"/>
      <c r="J64" t="b">
        <v>0</v>
      </c>
      <c r="K64" t="b">
        <v>0</v>
      </c>
      <c r="L64">
        <f t="shared" si="4"/>
        <v>0</v>
      </c>
      <c r="N64" t="b">
        <v>0</v>
      </c>
      <c r="O64" t="b">
        <v>0</v>
      </c>
      <c r="P64">
        <f t="shared" si="5"/>
        <v>0</v>
      </c>
      <c r="R64" t="b">
        <v>0</v>
      </c>
      <c r="S64" t="b">
        <v>0</v>
      </c>
      <c r="T64">
        <f t="shared" si="6"/>
        <v>0</v>
      </c>
    </row>
    <row r="65" spans="2:20" x14ac:dyDescent="0.25">
      <c r="B65" s="2">
        <v>45424</v>
      </c>
      <c r="C65" t="s">
        <v>17</v>
      </c>
      <c r="D65" t="s">
        <v>16</v>
      </c>
      <c r="E65" t="s">
        <v>6</v>
      </c>
      <c r="F65">
        <v>26</v>
      </c>
      <c r="G65" s="1">
        <v>90.91</v>
      </c>
      <c r="H65" s="1">
        <f>Sales[[#This Row],[Units Sold]]*Sales[[#This Row],[Unit Price]]</f>
        <v>2363.66</v>
      </c>
      <c r="I65" s="1"/>
      <c r="J65" t="b">
        <v>1</v>
      </c>
      <c r="K65" t="b">
        <v>1</v>
      </c>
      <c r="L65">
        <f t="shared" si="4"/>
        <v>1</v>
      </c>
      <c r="N65" t="b">
        <v>1</v>
      </c>
      <c r="O65" t="b">
        <v>0</v>
      </c>
      <c r="P65">
        <f t="shared" si="5"/>
        <v>1</v>
      </c>
      <c r="R65" t="b">
        <v>1</v>
      </c>
      <c r="S65" t="b">
        <v>1</v>
      </c>
      <c r="T65">
        <f t="shared" si="6"/>
        <v>2</v>
      </c>
    </row>
    <row r="66" spans="2:20" x14ac:dyDescent="0.25">
      <c r="B66" s="2">
        <v>45424</v>
      </c>
      <c r="C66" t="s">
        <v>13</v>
      </c>
      <c r="D66" t="s">
        <v>18</v>
      </c>
      <c r="E66" t="s">
        <v>7</v>
      </c>
      <c r="F66">
        <v>24</v>
      </c>
      <c r="G66" s="1">
        <v>97.81</v>
      </c>
      <c r="H66" s="1">
        <f>Sales[[#This Row],[Units Sold]]*Sales[[#This Row],[Unit Price]]</f>
        <v>2347.44</v>
      </c>
      <c r="I66" s="1"/>
      <c r="J66" t="b">
        <v>1</v>
      </c>
      <c r="K66" t="b">
        <v>0</v>
      </c>
      <c r="L66">
        <f t="shared" si="4"/>
        <v>0</v>
      </c>
      <c r="N66" t="b">
        <v>0</v>
      </c>
      <c r="O66" t="b">
        <v>0</v>
      </c>
      <c r="P66">
        <f t="shared" si="5"/>
        <v>0</v>
      </c>
      <c r="R66" t="b">
        <v>0</v>
      </c>
      <c r="S66" t="b">
        <v>1</v>
      </c>
      <c r="T66">
        <f t="shared" si="6"/>
        <v>1</v>
      </c>
    </row>
    <row r="67" spans="2:20" x14ac:dyDescent="0.25">
      <c r="B67" s="2">
        <v>45424</v>
      </c>
      <c r="C67" t="s">
        <v>11</v>
      </c>
      <c r="D67" t="s">
        <v>1</v>
      </c>
      <c r="E67" t="s">
        <v>7</v>
      </c>
      <c r="F67">
        <v>29</v>
      </c>
      <c r="G67" s="1">
        <v>63.71</v>
      </c>
      <c r="H67" s="1">
        <f>Sales[[#This Row],[Units Sold]]*Sales[[#This Row],[Unit Price]]</f>
        <v>1847.59</v>
      </c>
      <c r="I67" s="1"/>
      <c r="J67" t="b">
        <v>1</v>
      </c>
      <c r="K67" t="b">
        <v>0</v>
      </c>
      <c r="L67">
        <f t="shared" si="4"/>
        <v>0</v>
      </c>
      <c r="N67" t="b">
        <v>0</v>
      </c>
      <c r="O67" t="b">
        <v>0</v>
      </c>
      <c r="P67">
        <f t="shared" si="5"/>
        <v>0</v>
      </c>
      <c r="R67" t="b">
        <v>0</v>
      </c>
      <c r="S67" t="b">
        <v>1</v>
      </c>
      <c r="T67">
        <f t="shared" si="6"/>
        <v>1</v>
      </c>
    </row>
    <row r="68" spans="2:20" x14ac:dyDescent="0.25">
      <c r="B68" s="2">
        <v>45433</v>
      </c>
      <c r="C68" t="s">
        <v>17</v>
      </c>
      <c r="D68" t="s">
        <v>22</v>
      </c>
      <c r="E68" t="s">
        <v>7</v>
      </c>
      <c r="F68">
        <v>16</v>
      </c>
      <c r="G68" s="1">
        <v>27</v>
      </c>
      <c r="H68" s="1">
        <f>Sales[[#This Row],[Units Sold]]*Sales[[#This Row],[Unit Price]]</f>
        <v>432</v>
      </c>
      <c r="I68" s="1"/>
      <c r="J68" t="b">
        <v>0</v>
      </c>
      <c r="K68" t="b">
        <v>0</v>
      </c>
      <c r="L68">
        <f t="shared" si="4"/>
        <v>0</v>
      </c>
      <c r="N68" t="b">
        <v>0</v>
      </c>
      <c r="O68" t="b">
        <v>0</v>
      </c>
      <c r="P68">
        <f t="shared" si="5"/>
        <v>0</v>
      </c>
      <c r="R68" t="b">
        <v>0</v>
      </c>
      <c r="S68" t="b">
        <v>0</v>
      </c>
      <c r="T68">
        <f t="shared" si="6"/>
        <v>0</v>
      </c>
    </row>
    <row r="69" spans="2:20" x14ac:dyDescent="0.25">
      <c r="B69" s="2">
        <v>45433</v>
      </c>
      <c r="C69" t="s">
        <v>15</v>
      </c>
      <c r="D69" t="s">
        <v>14</v>
      </c>
      <c r="E69" t="s">
        <v>8</v>
      </c>
      <c r="F69">
        <v>20</v>
      </c>
      <c r="G69" s="1">
        <v>41.45</v>
      </c>
      <c r="H69" s="1">
        <f>Sales[[#This Row],[Units Sold]]*Sales[[#This Row],[Unit Price]]</f>
        <v>829</v>
      </c>
      <c r="I69" s="1"/>
      <c r="J69" t="b">
        <v>0</v>
      </c>
      <c r="K69" t="b">
        <v>0</v>
      </c>
      <c r="L69">
        <f t="shared" si="4"/>
        <v>0</v>
      </c>
      <c r="N69" t="b">
        <v>0</v>
      </c>
      <c r="O69" t="b">
        <v>0</v>
      </c>
      <c r="P69">
        <f t="shared" si="5"/>
        <v>0</v>
      </c>
      <c r="R69" t="b">
        <v>0</v>
      </c>
      <c r="S69" t="b">
        <v>0</v>
      </c>
      <c r="T69">
        <f t="shared" si="6"/>
        <v>0</v>
      </c>
    </row>
    <row r="70" spans="2:20" x14ac:dyDescent="0.25">
      <c r="B70" s="2">
        <v>45439</v>
      </c>
      <c r="C70" t="s">
        <v>15</v>
      </c>
      <c r="D70" t="s">
        <v>21</v>
      </c>
      <c r="E70" t="s">
        <v>6</v>
      </c>
      <c r="F70">
        <v>13</v>
      </c>
      <c r="G70" s="1">
        <v>17.899999999999999</v>
      </c>
      <c r="H70" s="1">
        <f>Sales[[#This Row],[Units Sold]]*Sales[[#This Row],[Unit Price]]</f>
        <v>232.7</v>
      </c>
      <c r="I70" s="1"/>
      <c r="J70" t="b">
        <v>0</v>
      </c>
      <c r="K70" t="b">
        <v>0</v>
      </c>
      <c r="L70">
        <f t="shared" si="4"/>
        <v>0</v>
      </c>
      <c r="N70" t="b">
        <v>0</v>
      </c>
      <c r="O70" t="b">
        <v>0</v>
      </c>
      <c r="P70">
        <f t="shared" si="5"/>
        <v>0</v>
      </c>
      <c r="R70" t="b">
        <v>0</v>
      </c>
      <c r="S70" t="b">
        <v>0</v>
      </c>
      <c r="T70">
        <f t="shared" si="6"/>
        <v>0</v>
      </c>
    </row>
    <row r="71" spans="2:20" x14ac:dyDescent="0.25">
      <c r="B71" s="2">
        <v>45442</v>
      </c>
      <c r="C71" t="s">
        <v>15</v>
      </c>
      <c r="D71" t="s">
        <v>21</v>
      </c>
      <c r="E71" t="s">
        <v>7</v>
      </c>
      <c r="F71">
        <v>11</v>
      </c>
      <c r="G71" s="1">
        <v>69.56</v>
      </c>
      <c r="H71" s="1">
        <f>Sales[[#This Row],[Units Sold]]*Sales[[#This Row],[Unit Price]]</f>
        <v>765.16000000000008</v>
      </c>
      <c r="I71" s="1"/>
      <c r="J71" t="b">
        <v>0</v>
      </c>
      <c r="K71" t="b">
        <v>0</v>
      </c>
      <c r="L71">
        <f t="shared" si="4"/>
        <v>0</v>
      </c>
      <c r="N71" t="b">
        <v>0</v>
      </c>
      <c r="O71" t="b">
        <v>0</v>
      </c>
      <c r="P71">
        <f t="shared" si="5"/>
        <v>0</v>
      </c>
      <c r="R71" t="b">
        <v>0</v>
      </c>
      <c r="S71" t="b">
        <v>0</v>
      </c>
      <c r="T71">
        <f t="shared" si="6"/>
        <v>0</v>
      </c>
    </row>
    <row r="72" spans="2:20" x14ac:dyDescent="0.25">
      <c r="B72" s="2">
        <v>45442</v>
      </c>
      <c r="C72" t="s">
        <v>17</v>
      </c>
      <c r="D72" t="s">
        <v>20</v>
      </c>
      <c r="E72" t="s">
        <v>7</v>
      </c>
      <c r="F72">
        <v>22</v>
      </c>
      <c r="G72" s="1">
        <v>14.45</v>
      </c>
      <c r="H72" s="1">
        <f>Sales[[#This Row],[Units Sold]]*Sales[[#This Row],[Unit Price]]</f>
        <v>317.89999999999998</v>
      </c>
      <c r="I72" s="1"/>
      <c r="J72" t="b">
        <v>0</v>
      </c>
      <c r="K72" t="b">
        <v>0</v>
      </c>
      <c r="L72">
        <f t="shared" si="4"/>
        <v>0</v>
      </c>
      <c r="N72" t="b">
        <v>0</v>
      </c>
      <c r="O72" t="b">
        <v>0</v>
      </c>
      <c r="P72">
        <f t="shared" si="5"/>
        <v>0</v>
      </c>
      <c r="R72" t="b">
        <v>0</v>
      </c>
      <c r="S72" t="b">
        <v>0</v>
      </c>
      <c r="T72">
        <f t="shared" si="6"/>
        <v>0</v>
      </c>
    </row>
    <row r="73" spans="2:20" x14ac:dyDescent="0.25">
      <c r="B73" s="2">
        <v>45448</v>
      </c>
      <c r="C73" t="s">
        <v>15</v>
      </c>
      <c r="D73" t="s">
        <v>14</v>
      </c>
      <c r="E73" t="s">
        <v>6</v>
      </c>
      <c r="F73">
        <v>6</v>
      </c>
      <c r="G73" s="1">
        <v>93.97</v>
      </c>
      <c r="H73" s="1">
        <f>Sales[[#This Row],[Units Sold]]*Sales[[#This Row],[Unit Price]]</f>
        <v>563.81999999999994</v>
      </c>
      <c r="I73" s="1"/>
      <c r="J73" t="b">
        <v>0</v>
      </c>
      <c r="K73" t="b">
        <v>0</v>
      </c>
      <c r="L73">
        <f t="shared" si="4"/>
        <v>0</v>
      </c>
      <c r="N73" t="b">
        <v>0</v>
      </c>
      <c r="O73" t="b">
        <v>0</v>
      </c>
      <c r="P73">
        <f t="shared" si="5"/>
        <v>0</v>
      </c>
      <c r="R73" t="b">
        <v>0</v>
      </c>
      <c r="S73" t="b">
        <v>0</v>
      </c>
      <c r="T73">
        <f t="shared" si="6"/>
        <v>0</v>
      </c>
    </row>
    <row r="74" spans="2:20" x14ac:dyDescent="0.25">
      <c r="B74" s="2">
        <v>45448</v>
      </c>
      <c r="C74" t="s">
        <v>13</v>
      </c>
      <c r="D74" t="s">
        <v>19</v>
      </c>
      <c r="E74" t="s">
        <v>5</v>
      </c>
      <c r="F74">
        <v>21</v>
      </c>
      <c r="G74" s="1">
        <v>93.65</v>
      </c>
      <c r="H74" s="1">
        <f>Sales[[#This Row],[Units Sold]]*Sales[[#This Row],[Unit Price]]</f>
        <v>1966.65</v>
      </c>
      <c r="I74" s="1"/>
      <c r="J74" t="b">
        <v>1</v>
      </c>
      <c r="K74" t="b">
        <v>0</v>
      </c>
      <c r="L74">
        <f t="shared" si="4"/>
        <v>0</v>
      </c>
      <c r="N74" t="b">
        <v>0</v>
      </c>
      <c r="O74" t="b">
        <v>0</v>
      </c>
      <c r="P74">
        <f t="shared" si="5"/>
        <v>0</v>
      </c>
      <c r="R74" t="b">
        <v>0</v>
      </c>
      <c r="S74" t="b">
        <v>1</v>
      </c>
      <c r="T74">
        <f t="shared" si="6"/>
        <v>1</v>
      </c>
    </row>
    <row r="75" spans="2:20" x14ac:dyDescent="0.25">
      <c r="B75" s="2">
        <v>45454</v>
      </c>
      <c r="C75" t="s">
        <v>13</v>
      </c>
      <c r="D75" t="s">
        <v>12</v>
      </c>
      <c r="E75" t="s">
        <v>6</v>
      </c>
      <c r="F75">
        <v>22</v>
      </c>
      <c r="G75" s="1">
        <v>76.819999999999993</v>
      </c>
      <c r="H75" s="1">
        <f>Sales[[#This Row],[Units Sold]]*Sales[[#This Row],[Unit Price]]</f>
        <v>1690.04</v>
      </c>
      <c r="I75" s="1"/>
      <c r="J75" t="b">
        <v>1</v>
      </c>
      <c r="K75" t="b">
        <v>0</v>
      </c>
      <c r="L75">
        <f t="shared" si="4"/>
        <v>0</v>
      </c>
      <c r="N75" t="b">
        <v>0</v>
      </c>
      <c r="O75" t="b">
        <v>0</v>
      </c>
      <c r="P75">
        <f t="shared" si="5"/>
        <v>0</v>
      </c>
      <c r="R75" t="b">
        <v>0</v>
      </c>
      <c r="S75" t="b">
        <v>1</v>
      </c>
      <c r="T75">
        <f t="shared" si="6"/>
        <v>1</v>
      </c>
    </row>
    <row r="76" spans="2:20" x14ac:dyDescent="0.25">
      <c r="B76" s="2">
        <v>45457</v>
      </c>
      <c r="C76" t="s">
        <v>13</v>
      </c>
      <c r="D76" t="s">
        <v>18</v>
      </c>
      <c r="E76" t="s">
        <v>5</v>
      </c>
      <c r="F76">
        <v>13</v>
      </c>
      <c r="G76" s="1">
        <v>88.56</v>
      </c>
      <c r="H76" s="1">
        <f>Sales[[#This Row],[Units Sold]]*Sales[[#This Row],[Unit Price]]</f>
        <v>1151.28</v>
      </c>
      <c r="I76" s="1"/>
      <c r="J76" t="b">
        <v>1</v>
      </c>
      <c r="K76" t="b">
        <v>0</v>
      </c>
      <c r="L76">
        <f t="shared" si="4"/>
        <v>0</v>
      </c>
      <c r="N76" t="b">
        <v>0</v>
      </c>
      <c r="O76" t="b">
        <v>0</v>
      </c>
      <c r="P76">
        <f t="shared" si="5"/>
        <v>0</v>
      </c>
      <c r="R76" t="b">
        <v>0</v>
      </c>
      <c r="S76" t="b">
        <v>1</v>
      </c>
      <c r="T76">
        <f t="shared" si="6"/>
        <v>1</v>
      </c>
    </row>
    <row r="77" spans="2:20" x14ac:dyDescent="0.25">
      <c r="B77" s="2">
        <v>45457</v>
      </c>
      <c r="C77" t="s">
        <v>17</v>
      </c>
      <c r="D77" t="s">
        <v>16</v>
      </c>
      <c r="E77" t="s">
        <v>8</v>
      </c>
      <c r="F77">
        <v>14</v>
      </c>
      <c r="G77" s="1">
        <v>80.59</v>
      </c>
      <c r="H77" s="1">
        <f>Sales[[#This Row],[Units Sold]]*Sales[[#This Row],[Unit Price]]</f>
        <v>1128.26</v>
      </c>
      <c r="I77" s="1"/>
      <c r="J77" t="b">
        <v>1</v>
      </c>
      <c r="K77" t="b">
        <v>1</v>
      </c>
      <c r="L77">
        <f t="shared" si="4"/>
        <v>1</v>
      </c>
      <c r="N77" t="b">
        <v>1</v>
      </c>
      <c r="O77" t="b">
        <v>0</v>
      </c>
      <c r="P77">
        <f t="shared" si="5"/>
        <v>1</v>
      </c>
      <c r="R77" t="b">
        <v>1</v>
      </c>
      <c r="S77" t="b">
        <v>1</v>
      </c>
      <c r="T77">
        <f t="shared" si="6"/>
        <v>2</v>
      </c>
    </row>
    <row r="78" spans="2:20" x14ac:dyDescent="0.25">
      <c r="B78" s="2">
        <v>45457</v>
      </c>
      <c r="C78" t="s">
        <v>15</v>
      </c>
      <c r="D78" t="s">
        <v>14</v>
      </c>
      <c r="E78" t="s">
        <v>5</v>
      </c>
      <c r="F78">
        <v>22</v>
      </c>
      <c r="G78" s="1">
        <v>52.27</v>
      </c>
      <c r="H78" s="1">
        <f>Sales[[#This Row],[Units Sold]]*Sales[[#This Row],[Unit Price]]</f>
        <v>1149.94</v>
      </c>
      <c r="I78" s="1"/>
      <c r="J78" t="b">
        <v>1</v>
      </c>
      <c r="K78" t="b">
        <v>0</v>
      </c>
      <c r="L78">
        <f t="shared" si="4"/>
        <v>0</v>
      </c>
      <c r="N78" t="b">
        <v>0</v>
      </c>
      <c r="O78" t="b">
        <v>0</v>
      </c>
      <c r="P78">
        <f t="shared" si="5"/>
        <v>0</v>
      </c>
      <c r="R78" t="b">
        <v>0</v>
      </c>
      <c r="S78" t="b">
        <v>1</v>
      </c>
      <c r="T78">
        <f t="shared" si="6"/>
        <v>1</v>
      </c>
    </row>
    <row r="79" spans="2:20" x14ac:dyDescent="0.25">
      <c r="B79" s="2">
        <v>45466</v>
      </c>
      <c r="C79" t="s">
        <v>13</v>
      </c>
      <c r="D79" t="s">
        <v>12</v>
      </c>
      <c r="E79" t="s">
        <v>8</v>
      </c>
      <c r="F79">
        <v>22</v>
      </c>
      <c r="G79" s="1">
        <v>34.950000000000003</v>
      </c>
      <c r="H79" s="1">
        <f>Sales[[#This Row],[Units Sold]]*Sales[[#This Row],[Unit Price]]</f>
        <v>768.90000000000009</v>
      </c>
      <c r="I79" s="1"/>
      <c r="J79" t="b">
        <v>0</v>
      </c>
      <c r="K79" t="b">
        <v>0</v>
      </c>
      <c r="L79">
        <f t="shared" si="4"/>
        <v>0</v>
      </c>
      <c r="N79" t="b">
        <v>0</v>
      </c>
      <c r="O79" t="b">
        <v>0</v>
      </c>
      <c r="P79">
        <f t="shared" si="5"/>
        <v>0</v>
      </c>
      <c r="R79" t="b">
        <v>0</v>
      </c>
      <c r="S79" t="b">
        <v>0</v>
      </c>
      <c r="T79">
        <f t="shared" si="6"/>
        <v>0</v>
      </c>
    </row>
    <row r="80" spans="2:20" x14ac:dyDescent="0.25">
      <c r="B80" s="2">
        <v>45466</v>
      </c>
      <c r="C80" t="s">
        <v>11</v>
      </c>
      <c r="D80" t="s">
        <v>4</v>
      </c>
      <c r="E80" t="s">
        <v>6</v>
      </c>
      <c r="F80">
        <v>4</v>
      </c>
      <c r="G80" s="1">
        <v>62.45</v>
      </c>
      <c r="H80" s="1">
        <f>Sales[[#This Row],[Units Sold]]*Sales[[#This Row],[Unit Price]]</f>
        <v>249.8</v>
      </c>
      <c r="I80" s="1"/>
      <c r="J80" t="b">
        <v>0</v>
      </c>
      <c r="K80" t="b">
        <v>0</v>
      </c>
      <c r="L80">
        <f t="shared" si="4"/>
        <v>0</v>
      </c>
      <c r="N80" t="b">
        <v>0</v>
      </c>
      <c r="O80" t="b">
        <v>0</v>
      </c>
      <c r="P80">
        <f t="shared" si="5"/>
        <v>0</v>
      </c>
      <c r="R80" t="b">
        <v>0</v>
      </c>
      <c r="S80" t="b">
        <v>0</v>
      </c>
      <c r="T80">
        <f t="shared" si="6"/>
        <v>0</v>
      </c>
    </row>
  </sheetData>
  <mergeCells count="2">
    <mergeCell ref="D18:H18"/>
    <mergeCell ref="D13:H13"/>
  </mergeCells>
  <conditionalFormatting sqref="L21:L80">
    <cfRule type="cellIs" dxfId="3" priority="3" operator="greaterThan">
      <formula>0</formula>
    </cfRule>
  </conditionalFormatting>
  <conditionalFormatting sqref="P21:P80">
    <cfRule type="cellIs" dxfId="2" priority="1" operator="greaterThan">
      <formula>0</formula>
    </cfRule>
  </conditionalFormatting>
  <conditionalFormatting sqref="T21:T80">
    <cfRule type="cellIs" dxfId="1" priority="2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CA41-BA6C-9A42-90D4-5E0E64E65EE4}">
  <sheetPr codeName="Sheet3"/>
  <dimension ref="B1:P39"/>
  <sheetViews>
    <sheetView zoomScaleNormal="100" workbookViewId="0">
      <selection activeCell="I9" sqref="I9"/>
    </sheetView>
  </sheetViews>
  <sheetFormatPr defaultColWidth="8.85546875" defaultRowHeight="15" x14ac:dyDescent="0.25"/>
  <cols>
    <col min="1" max="1" width="2" customWidth="1"/>
    <col min="2" max="2" width="16.7109375" customWidth="1"/>
    <col min="3" max="3" width="17.7109375" customWidth="1"/>
    <col min="4" max="4" width="11.7109375" customWidth="1"/>
    <col min="5" max="5" width="11.140625" customWidth="1"/>
    <col min="6" max="6" width="37" bestFit="1" customWidth="1"/>
  </cols>
  <sheetData>
    <row r="1" spans="2:16" s="16" customFormat="1" ht="48.75" customHeight="1" x14ac:dyDescent="0.3">
      <c r="B1" s="10" t="s">
        <v>160</v>
      </c>
      <c r="C1" s="10"/>
      <c r="D1" s="10"/>
      <c r="E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2:16" x14ac:dyDescent="0.25">
      <c r="B3" s="4" t="s">
        <v>163</v>
      </c>
      <c r="C3" s="4"/>
      <c r="D3" s="4"/>
      <c r="E3" s="4"/>
      <c r="F3" s="4"/>
    </row>
    <row r="4" spans="2:16" x14ac:dyDescent="0.25">
      <c r="B4" t="s">
        <v>164</v>
      </c>
      <c r="C4" cm="1">
        <f t="array" ref="C4">SUM(--ISNUMBER(SEARCH("fast", Reviews[Review])))</f>
        <v>8</v>
      </c>
      <c r="D4" s="20" t="str">
        <f ca="1">_xlfn.IFNA(_xlfn.FORMULATEXT(C4),"")</f>
        <v>=SUM(--ISNUMBER(SEARCH("fast", Reviews[Review])))</v>
      </c>
      <c r="E4" s="20"/>
      <c r="F4" s="20"/>
    </row>
    <row r="5" spans="2:16" x14ac:dyDescent="0.25">
      <c r="D5" s="20"/>
      <c r="E5" s="20"/>
      <c r="F5" s="20"/>
    </row>
    <row r="6" spans="2:16" ht="32.25" customHeight="1" x14ac:dyDescent="0.25">
      <c r="B6" s="17" t="s">
        <v>165</v>
      </c>
      <c r="C6" s="17" cm="1">
        <f t="array" ref="C6">SUM(SIGN(ISNUMBER(SEARCH("fast", Reviews[Review])) + ISNUMBER(SEARCH("affordable", Reviews[Review]))))</f>
        <v>13</v>
      </c>
      <c r="D6" s="23" t="str">
        <f ca="1">_xlfn.IFNA(_xlfn.FORMULATEXT(C6),"")</f>
        <v>=SUM(SIGN(ISNUMBER(SEARCH("fast", Reviews[Review])) + ISNUMBER(SEARCH("affordable", Reviews[Review]))))</v>
      </c>
      <c r="E6" s="23"/>
      <c r="F6" s="23"/>
      <c r="G6" s="19" t="b">
        <v>1</v>
      </c>
    </row>
    <row r="8" spans="2:16" x14ac:dyDescent="0.25">
      <c r="B8" s="7" t="s">
        <v>66</v>
      </c>
      <c r="C8" s="7" t="s">
        <v>0</v>
      </c>
      <c r="D8" s="8" t="s">
        <v>9</v>
      </c>
      <c r="E8" s="8" t="s">
        <v>58</v>
      </c>
      <c r="F8" s="7" t="s">
        <v>57</v>
      </c>
    </row>
    <row r="9" spans="2:16" x14ac:dyDescent="0.25">
      <c r="B9" t="s">
        <v>67</v>
      </c>
      <c r="C9" t="s">
        <v>37</v>
      </c>
      <c r="D9" s="3" t="s">
        <v>35</v>
      </c>
      <c r="E9" s="3">
        <v>5</v>
      </c>
      <c r="F9" t="s">
        <v>53</v>
      </c>
    </row>
    <row r="10" spans="2:16" x14ac:dyDescent="0.25">
      <c r="B10" t="s">
        <v>68</v>
      </c>
      <c r="C10" t="s">
        <v>34</v>
      </c>
      <c r="D10" s="3" t="s">
        <v>31</v>
      </c>
      <c r="E10" s="3">
        <v>5</v>
      </c>
      <c r="F10" t="s">
        <v>44</v>
      </c>
    </row>
    <row r="11" spans="2:16" x14ac:dyDescent="0.25">
      <c r="B11" t="s">
        <v>69</v>
      </c>
      <c r="C11" t="s">
        <v>37</v>
      </c>
      <c r="D11" s="3" t="s">
        <v>31</v>
      </c>
      <c r="E11" s="3">
        <v>1</v>
      </c>
      <c r="F11" t="s">
        <v>56</v>
      </c>
    </row>
    <row r="12" spans="2:16" x14ac:dyDescent="0.25">
      <c r="B12" t="s">
        <v>70</v>
      </c>
      <c r="C12" t="s">
        <v>39</v>
      </c>
      <c r="D12" s="3" t="s">
        <v>41</v>
      </c>
      <c r="E12" s="3">
        <v>2</v>
      </c>
      <c r="F12" t="s">
        <v>56</v>
      </c>
    </row>
    <row r="13" spans="2:16" x14ac:dyDescent="0.25">
      <c r="B13" t="s">
        <v>71</v>
      </c>
      <c r="C13" t="s">
        <v>34</v>
      </c>
      <c r="D13" s="3" t="s">
        <v>33</v>
      </c>
      <c r="E13" s="3">
        <v>4</v>
      </c>
      <c r="F13" t="s">
        <v>55</v>
      </c>
    </row>
    <row r="14" spans="2:16" x14ac:dyDescent="0.25">
      <c r="B14" t="s">
        <v>72</v>
      </c>
      <c r="C14" t="s">
        <v>36</v>
      </c>
      <c r="D14" s="3" t="s">
        <v>31</v>
      </c>
      <c r="E14" s="3">
        <v>3</v>
      </c>
      <c r="F14" t="s">
        <v>54</v>
      </c>
    </row>
    <row r="15" spans="2:16" x14ac:dyDescent="0.25">
      <c r="B15" t="s">
        <v>73</v>
      </c>
      <c r="C15" t="s">
        <v>37</v>
      </c>
      <c r="D15" s="3" t="s">
        <v>33</v>
      </c>
      <c r="E15" s="3">
        <v>4</v>
      </c>
      <c r="F15" t="s">
        <v>53</v>
      </c>
    </row>
    <row r="16" spans="2:16" x14ac:dyDescent="0.25">
      <c r="B16" t="s">
        <v>74</v>
      </c>
      <c r="C16" t="s">
        <v>34</v>
      </c>
      <c r="D16" s="3" t="s">
        <v>35</v>
      </c>
      <c r="E16" s="3">
        <v>4</v>
      </c>
      <c r="F16" t="s">
        <v>51</v>
      </c>
    </row>
    <row r="17" spans="2:6" x14ac:dyDescent="0.25">
      <c r="B17" t="s">
        <v>75</v>
      </c>
      <c r="C17" t="s">
        <v>39</v>
      </c>
      <c r="D17" s="3" t="s">
        <v>35</v>
      </c>
      <c r="E17" s="3">
        <v>2</v>
      </c>
      <c r="F17" t="s">
        <v>40</v>
      </c>
    </row>
    <row r="18" spans="2:6" x14ac:dyDescent="0.25">
      <c r="B18" t="s">
        <v>76</v>
      </c>
      <c r="C18" t="s">
        <v>36</v>
      </c>
      <c r="D18" s="3" t="s">
        <v>33</v>
      </c>
      <c r="E18" s="3">
        <v>3</v>
      </c>
      <c r="F18" t="s">
        <v>52</v>
      </c>
    </row>
    <row r="19" spans="2:6" x14ac:dyDescent="0.25">
      <c r="B19" t="s">
        <v>77</v>
      </c>
      <c r="C19" t="s">
        <v>32</v>
      </c>
      <c r="D19" s="3" t="s">
        <v>41</v>
      </c>
      <c r="E19" s="3">
        <v>4</v>
      </c>
      <c r="F19" t="s">
        <v>49</v>
      </c>
    </row>
    <row r="20" spans="2:6" x14ac:dyDescent="0.25">
      <c r="B20" t="s">
        <v>78</v>
      </c>
      <c r="C20" t="s">
        <v>34</v>
      </c>
      <c r="D20" s="3" t="s">
        <v>41</v>
      </c>
      <c r="E20" s="3">
        <v>4</v>
      </c>
      <c r="F20" t="s">
        <v>59</v>
      </c>
    </row>
    <row r="21" spans="2:6" x14ac:dyDescent="0.25">
      <c r="B21" t="s">
        <v>79</v>
      </c>
      <c r="C21" t="s">
        <v>36</v>
      </c>
      <c r="D21" s="3" t="s">
        <v>35</v>
      </c>
      <c r="E21" s="3">
        <v>1</v>
      </c>
      <c r="F21" t="s">
        <v>47</v>
      </c>
    </row>
    <row r="22" spans="2:6" x14ac:dyDescent="0.25">
      <c r="B22" t="s">
        <v>80</v>
      </c>
      <c r="C22" t="s">
        <v>34</v>
      </c>
      <c r="D22" s="3" t="s">
        <v>31</v>
      </c>
      <c r="E22" s="3">
        <v>2</v>
      </c>
      <c r="F22" t="s">
        <v>61</v>
      </c>
    </row>
    <row r="23" spans="2:6" x14ac:dyDescent="0.25">
      <c r="B23" t="s">
        <v>81</v>
      </c>
      <c r="C23" t="s">
        <v>39</v>
      </c>
      <c r="D23" s="3" t="s">
        <v>41</v>
      </c>
      <c r="E23" s="3">
        <v>4</v>
      </c>
      <c r="F23" t="s">
        <v>46</v>
      </c>
    </row>
    <row r="24" spans="2:6" x14ac:dyDescent="0.25">
      <c r="B24" t="s">
        <v>82</v>
      </c>
      <c r="C24" t="s">
        <v>39</v>
      </c>
      <c r="D24" s="3" t="s">
        <v>41</v>
      </c>
      <c r="E24" s="3">
        <v>4</v>
      </c>
      <c r="F24" t="s">
        <v>45</v>
      </c>
    </row>
    <row r="25" spans="2:6" x14ac:dyDescent="0.25">
      <c r="B25" t="s">
        <v>83</v>
      </c>
      <c r="C25" t="s">
        <v>36</v>
      </c>
      <c r="D25" s="3" t="s">
        <v>31</v>
      </c>
      <c r="E25" s="3">
        <v>5</v>
      </c>
      <c r="F25" t="s">
        <v>44</v>
      </c>
    </row>
    <row r="26" spans="2:6" x14ac:dyDescent="0.25">
      <c r="B26" t="s">
        <v>84</v>
      </c>
      <c r="C26" t="s">
        <v>32</v>
      </c>
      <c r="D26" s="3" t="s">
        <v>33</v>
      </c>
      <c r="E26" s="3">
        <v>4</v>
      </c>
      <c r="F26" t="s">
        <v>43</v>
      </c>
    </row>
    <row r="27" spans="2:6" x14ac:dyDescent="0.25">
      <c r="B27" t="s">
        <v>85</v>
      </c>
      <c r="C27" t="s">
        <v>34</v>
      </c>
      <c r="D27" s="3" t="s">
        <v>33</v>
      </c>
      <c r="E27" s="3">
        <v>2</v>
      </c>
      <c r="F27" t="s">
        <v>62</v>
      </c>
    </row>
    <row r="28" spans="2:6" x14ac:dyDescent="0.25">
      <c r="B28" t="s">
        <v>86</v>
      </c>
      <c r="C28" t="s">
        <v>39</v>
      </c>
      <c r="D28" s="3" t="s">
        <v>41</v>
      </c>
      <c r="E28" s="3">
        <v>1</v>
      </c>
      <c r="F28" t="s">
        <v>42</v>
      </c>
    </row>
    <row r="29" spans="2:6" x14ac:dyDescent="0.25">
      <c r="B29" t="s">
        <v>87</v>
      </c>
      <c r="C29" t="s">
        <v>39</v>
      </c>
      <c r="D29" s="3" t="s">
        <v>31</v>
      </c>
      <c r="E29" s="3">
        <v>4</v>
      </c>
      <c r="F29" t="s">
        <v>59</v>
      </c>
    </row>
    <row r="30" spans="2:6" x14ac:dyDescent="0.25">
      <c r="B30" t="s">
        <v>88</v>
      </c>
      <c r="C30" t="s">
        <v>36</v>
      </c>
      <c r="D30" s="3" t="s">
        <v>35</v>
      </c>
      <c r="E30" s="3">
        <v>3</v>
      </c>
      <c r="F30" t="s">
        <v>63</v>
      </c>
    </row>
    <row r="31" spans="2:6" x14ac:dyDescent="0.25">
      <c r="B31" t="s">
        <v>89</v>
      </c>
      <c r="C31" t="s">
        <v>36</v>
      </c>
      <c r="D31" s="3" t="s">
        <v>35</v>
      </c>
      <c r="E31" s="3">
        <v>2</v>
      </c>
      <c r="F31" t="s">
        <v>61</v>
      </c>
    </row>
    <row r="32" spans="2:6" x14ac:dyDescent="0.25">
      <c r="B32" t="s">
        <v>90</v>
      </c>
      <c r="C32" t="s">
        <v>37</v>
      </c>
      <c r="D32" s="3" t="s">
        <v>33</v>
      </c>
      <c r="E32" s="3">
        <v>2</v>
      </c>
      <c r="F32" t="s">
        <v>38</v>
      </c>
    </row>
    <row r="33" spans="2:6" x14ac:dyDescent="0.25">
      <c r="B33" t="s">
        <v>91</v>
      </c>
      <c r="C33" t="s">
        <v>32</v>
      </c>
      <c r="D33" s="3" t="s">
        <v>31</v>
      </c>
      <c r="E33" s="3">
        <v>2</v>
      </c>
      <c r="F33" t="s">
        <v>61</v>
      </c>
    </row>
    <row r="34" spans="2:6" x14ac:dyDescent="0.25">
      <c r="B34" t="s">
        <v>92</v>
      </c>
      <c r="C34" t="s">
        <v>37</v>
      </c>
      <c r="D34" s="3" t="s">
        <v>41</v>
      </c>
      <c r="E34" s="3">
        <v>4</v>
      </c>
      <c r="F34" t="s">
        <v>64</v>
      </c>
    </row>
    <row r="35" spans="2:6" x14ac:dyDescent="0.25">
      <c r="B35" t="s">
        <v>93</v>
      </c>
      <c r="C35" t="s">
        <v>37</v>
      </c>
      <c r="D35" s="3" t="s">
        <v>35</v>
      </c>
      <c r="E35" s="3">
        <v>4</v>
      </c>
      <c r="F35" t="s">
        <v>59</v>
      </c>
    </row>
    <row r="36" spans="2:6" x14ac:dyDescent="0.25">
      <c r="B36" t="s">
        <v>94</v>
      </c>
      <c r="C36" t="s">
        <v>34</v>
      </c>
      <c r="D36" s="3" t="s">
        <v>33</v>
      </c>
      <c r="E36" s="3">
        <v>5</v>
      </c>
      <c r="F36" t="s">
        <v>30</v>
      </c>
    </row>
    <row r="37" spans="2:6" x14ac:dyDescent="0.25">
      <c r="B37" t="s">
        <v>95</v>
      </c>
      <c r="C37" t="s">
        <v>34</v>
      </c>
      <c r="D37" s="3" t="s">
        <v>33</v>
      </c>
      <c r="E37" s="3">
        <v>3</v>
      </c>
      <c r="F37" t="s">
        <v>60</v>
      </c>
    </row>
    <row r="38" spans="2:6" x14ac:dyDescent="0.25">
      <c r="B38" t="s">
        <v>96</v>
      </c>
      <c r="C38" t="s">
        <v>32</v>
      </c>
      <c r="D38" s="3" t="s">
        <v>33</v>
      </c>
      <c r="E38" s="3">
        <v>1</v>
      </c>
      <c r="F38" t="s">
        <v>50</v>
      </c>
    </row>
    <row r="39" spans="2:6" x14ac:dyDescent="0.25">
      <c r="B39" t="s">
        <v>97</v>
      </c>
      <c r="C39" t="s">
        <v>34</v>
      </c>
      <c r="D39" s="3" t="s">
        <v>35</v>
      </c>
      <c r="E39" s="3">
        <v>2</v>
      </c>
      <c r="F39" t="s">
        <v>48</v>
      </c>
    </row>
  </sheetData>
  <mergeCells count="1">
    <mergeCell ref="D6:F6"/>
  </mergeCells>
  <phoneticPr fontId="4" type="noConversion"/>
  <conditionalFormatting sqref="F9:F39">
    <cfRule type="expression" dxfId="0" priority="4">
      <formula>(ISNUMBER(SEARCH("fast",$F9))+ISNUMBER(SEARCH("affordable",$F9)))*$G$6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4B07-39F0-45F8-A791-DA2045148F82}">
  <sheetPr codeName="Sheet4"/>
  <dimension ref="A1:H40"/>
  <sheetViews>
    <sheetView showGridLines="0" showRowColHeaders="0" zoomScaleNormal="100" workbookViewId="0">
      <selection activeCell="F8" sqref="F8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10" t="s">
        <v>111</v>
      </c>
      <c r="B1" s="10"/>
      <c r="C1" s="10"/>
      <c r="D1" s="10"/>
      <c r="E1" s="10"/>
      <c r="F1" s="10"/>
      <c r="G1" s="10"/>
      <c r="H1" s="10"/>
    </row>
    <row r="2" spans="1:8" x14ac:dyDescent="0.25"/>
    <row r="3" spans="1:8" x14ac:dyDescent="0.25">
      <c r="B3" s="13" t="s">
        <v>112</v>
      </c>
    </row>
    <row r="4" spans="1:8" x14ac:dyDescent="0.25">
      <c r="B4" s="14" t="s">
        <v>113</v>
      </c>
      <c r="C4" s="15" t="s">
        <v>114</v>
      </c>
    </row>
    <row r="5" spans="1:8" x14ac:dyDescent="0.25">
      <c r="B5" s="14" t="s">
        <v>115</v>
      </c>
      <c r="C5" s="15" t="s">
        <v>116</v>
      </c>
    </row>
    <row r="6" spans="1:8" x14ac:dyDescent="0.25">
      <c r="B6" s="14" t="s">
        <v>117</v>
      </c>
      <c r="C6" s="15" t="s">
        <v>118</v>
      </c>
    </row>
    <row r="7" spans="1:8" x14ac:dyDescent="0.25"/>
    <row r="8" spans="1:8" x14ac:dyDescent="0.25">
      <c r="B8" s="13" t="s">
        <v>119</v>
      </c>
    </row>
    <row r="9" spans="1:8" x14ac:dyDescent="0.25">
      <c r="B9" s="14" t="s">
        <v>120</v>
      </c>
      <c r="C9" s="15" t="s">
        <v>121</v>
      </c>
    </row>
    <row r="10" spans="1:8" x14ac:dyDescent="0.25"/>
    <row r="11" spans="1:8" x14ac:dyDescent="0.25">
      <c r="B11" s="13" t="s">
        <v>122</v>
      </c>
    </row>
    <row r="12" spans="1:8" x14ac:dyDescent="0.25">
      <c r="B12" s="14" t="s">
        <v>123</v>
      </c>
      <c r="C12" s="15" t="s">
        <v>124</v>
      </c>
    </row>
    <row r="13" spans="1:8" x14ac:dyDescent="0.25">
      <c r="B13" s="14" t="s">
        <v>125</v>
      </c>
      <c r="C13" s="15" t="s">
        <v>126</v>
      </c>
    </row>
    <row r="14" spans="1:8" x14ac:dyDescent="0.25">
      <c r="B14" s="14" t="s">
        <v>127</v>
      </c>
      <c r="C14" s="15" t="s">
        <v>128</v>
      </c>
    </row>
    <row r="15" spans="1:8" x14ac:dyDescent="0.25">
      <c r="B15" s="14" t="s">
        <v>129</v>
      </c>
      <c r="C15" s="15" t="s">
        <v>130</v>
      </c>
    </row>
    <row r="16" spans="1:8" x14ac:dyDescent="0.25">
      <c r="B16" s="14" t="s">
        <v>131</v>
      </c>
      <c r="C16" s="15" t="s">
        <v>132</v>
      </c>
    </row>
    <row r="17" spans="2:3" x14ac:dyDescent="0.25">
      <c r="B17" s="14" t="s">
        <v>133</v>
      </c>
      <c r="C17" s="15" t="s">
        <v>134</v>
      </c>
    </row>
    <row r="18" spans="2:3" x14ac:dyDescent="0.25">
      <c r="B18" s="14" t="s">
        <v>135</v>
      </c>
      <c r="C18" s="15" t="s">
        <v>136</v>
      </c>
    </row>
    <row r="19" spans="2:3" x14ac:dyDescent="0.25">
      <c r="B19" s="14" t="s">
        <v>137</v>
      </c>
      <c r="C19" s="15" t="s">
        <v>138</v>
      </c>
    </row>
    <row r="20" spans="2:3" x14ac:dyDescent="0.25">
      <c r="B20" s="14" t="s">
        <v>139</v>
      </c>
      <c r="C20" s="15" t="s">
        <v>140</v>
      </c>
    </row>
    <row r="21" spans="2:3" x14ac:dyDescent="0.25">
      <c r="B21" s="14" t="s">
        <v>170</v>
      </c>
      <c r="C21" s="15" t="s">
        <v>173</v>
      </c>
    </row>
    <row r="22" spans="2:3" x14ac:dyDescent="0.25">
      <c r="B22" s="14" t="s">
        <v>141</v>
      </c>
      <c r="C22" s="15" t="s">
        <v>142</v>
      </c>
    </row>
    <row r="23" spans="2:3" x14ac:dyDescent="0.25">
      <c r="B23" s="14" t="s">
        <v>143</v>
      </c>
      <c r="C23" s="15" t="s">
        <v>144</v>
      </c>
    </row>
    <row r="24" spans="2:3" x14ac:dyDescent="0.25">
      <c r="B24" s="14" t="s">
        <v>145</v>
      </c>
      <c r="C24" s="15" t="s">
        <v>146</v>
      </c>
    </row>
    <row r="25" spans="2:3" x14ac:dyDescent="0.25">
      <c r="B25" s="14" t="s">
        <v>147</v>
      </c>
      <c r="C25" s="15" t="s">
        <v>148</v>
      </c>
    </row>
    <row r="26" spans="2:3" x14ac:dyDescent="0.25">
      <c r="B26" s="14" t="s">
        <v>149</v>
      </c>
      <c r="C26" s="15" t="s">
        <v>150</v>
      </c>
    </row>
    <row r="27" spans="2:3" x14ac:dyDescent="0.25">
      <c r="B27" s="14" t="s">
        <v>151</v>
      </c>
      <c r="C27" s="15" t="s">
        <v>152</v>
      </c>
    </row>
    <row r="28" spans="2:3" x14ac:dyDescent="0.25">
      <c r="B28" s="14" t="s">
        <v>171</v>
      </c>
      <c r="C28" s="15" t="s">
        <v>172</v>
      </c>
    </row>
    <row r="29" spans="2:3" x14ac:dyDescent="0.25">
      <c r="B29" s="14" t="s">
        <v>139</v>
      </c>
      <c r="C29" s="15" t="s">
        <v>140</v>
      </c>
    </row>
    <row r="30" spans="2:3" x14ac:dyDescent="0.25">
      <c r="B30" s="14" t="s">
        <v>153</v>
      </c>
      <c r="C30" s="15" t="s">
        <v>154</v>
      </c>
    </row>
    <row r="31" spans="2:3" x14ac:dyDescent="0.25">
      <c r="B31" s="14"/>
      <c r="C31" s="15"/>
    </row>
    <row r="32" spans="2:3" x14ac:dyDescent="0.25">
      <c r="B32" s="13" t="s">
        <v>155</v>
      </c>
    </row>
    <row r="33" spans="2:3" x14ac:dyDescent="0.25">
      <c r="B33" s="14" t="s">
        <v>156</v>
      </c>
      <c r="C33" s="15" t="s">
        <v>157</v>
      </c>
    </row>
    <row r="34" spans="2:3" x14ac:dyDescent="0.25">
      <c r="B34" s="14"/>
      <c r="C34" s="15"/>
    </row>
    <row r="35" spans="2:3" x14ac:dyDescent="0.25">
      <c r="B35" s="13" t="s">
        <v>158</v>
      </c>
      <c r="C35" s="15"/>
    </row>
    <row r="36" spans="2:3" x14ac:dyDescent="0.25"/>
    <row r="37" spans="2:3" x14ac:dyDescent="0.25"/>
    <row r="38" spans="2:3" x14ac:dyDescent="0.25"/>
    <row r="39" spans="2:3" x14ac:dyDescent="0.25"/>
    <row r="40" spans="2:3" x14ac:dyDescent="0.25"/>
  </sheetData>
  <hyperlinks>
    <hyperlink ref="C5" r:id="rId1" display="http://www.myonlinetraininghub.com/category/excel-charts" xr:uid="{5D73AD47-E25E-42D3-88CD-59DCDB7AF552}"/>
    <hyperlink ref="C6" r:id="rId2" display="http://www.myonlinetraininghub.com/category/excel-dashboard" xr:uid="{4DECCEE5-C750-4DFD-A254-D91F885BF253}"/>
    <hyperlink ref="C9" r:id="rId3" display="http://www.myonlinetraininghub.com/excel-webinars" xr:uid="{16C05384-2138-40A3-AE21-391D8262C022}"/>
    <hyperlink ref="C33" r:id="rId4" xr:uid="{4265452D-F5C1-4105-901F-B0CC33468B70}"/>
    <hyperlink ref="C4" r:id="rId5" xr:uid="{44A0AA15-6CB2-497A-8B0A-AF9EFA598828}"/>
    <hyperlink ref="C19" r:id="rId6" xr:uid="{5E36BD32-21FA-4B67-806C-B1DF349DBE53}"/>
    <hyperlink ref="C18" r:id="rId7" xr:uid="{2FAAB0E7-4010-45D5-A3FA-A0A3E358E67A}"/>
    <hyperlink ref="C12" r:id="rId8" xr:uid="{355FD230-B79D-40A1-ADCC-1BA8223F29A2}"/>
    <hyperlink ref="C13" r:id="rId9" xr:uid="{37C79842-692B-4EE7-90A8-BACB9402BD5E}"/>
    <hyperlink ref="C14" r:id="rId10" xr:uid="{8A51A5CC-F255-4C21-A2FF-75F3B9098ABC}"/>
    <hyperlink ref="C15" r:id="rId11" xr:uid="{0A990B27-8A38-46A1-AE66-CCFE0410B89A}"/>
    <hyperlink ref="C16" r:id="rId12" xr:uid="{B79CD0CA-AA19-4499-834C-D28752D57FA3}"/>
    <hyperlink ref="C17" r:id="rId13" xr:uid="{B259A90C-2001-4316-9070-4EC7DF0BCE0C}"/>
    <hyperlink ref="C22" r:id="rId14" xr:uid="{EBF74884-B189-4783-8483-AC71F6344DE8}"/>
    <hyperlink ref="C23" r:id="rId15" xr:uid="{4630DB70-F3CC-4FC5-ACAD-31A563E93346}"/>
    <hyperlink ref="C24" r:id="rId16" xr:uid="{AD212B4C-BF3D-418D-AF55-05D3B919093B}"/>
    <hyperlink ref="C25" r:id="rId17" xr:uid="{932BDB18-F24D-44E4-9E73-725340A1DF9F}"/>
    <hyperlink ref="C26" r:id="rId18" xr:uid="{435BC256-F6DF-47F9-9C42-EAF0EFAC2752}"/>
    <hyperlink ref="C27" r:id="rId19" xr:uid="{86303C12-9D4B-4F85-9F0D-2D2588329220}"/>
    <hyperlink ref="C30" r:id="rId20" xr:uid="{E3C20814-C796-4FC0-88C1-40274039150C}"/>
    <hyperlink ref="C21" r:id="rId21" display="Excel Data Analyst • My Online Training Hub" xr:uid="{1CCE4DD3-2C07-4AED-8924-A5320D462541}"/>
  </hyperlinks>
  <pageMargins left="0.7" right="0.7" top="0.75" bottom="0.75" header="0.3" footer="0.3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Copyright</vt:lpstr>
      <vt:lpstr>Conditions</vt:lpstr>
      <vt:lpstr>Searching Inside Text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Mynda Treacy</cp:lastModifiedBy>
  <dcterms:created xsi:type="dcterms:W3CDTF">2025-05-07T10:04:55Z</dcterms:created>
  <dcterms:modified xsi:type="dcterms:W3CDTF">2025-05-27T00:20:59Z</dcterms:modified>
</cp:coreProperties>
</file>